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PLAN NAB 2013" sheetId="1" r:id="rId1"/>
  </sheets>
  <definedNames/>
  <calcPr fullCalcOnLoad="1"/>
</workbook>
</file>

<file path=xl/sharedStrings.xml><?xml version="1.0" encoding="utf-8"?>
<sst xmlns="http://schemas.openxmlformats.org/spreadsheetml/2006/main" count="219" uniqueCount="182">
  <si>
    <t>MATERIJALNI RASHODI</t>
  </si>
  <si>
    <t>Rashodi za materijal i energiju</t>
  </si>
  <si>
    <t>Uredski materijal i ostali materijalni rashodi</t>
  </si>
  <si>
    <t>Materijal i sirovine</t>
  </si>
  <si>
    <t>Energija</t>
  </si>
  <si>
    <t>Električna energija</t>
  </si>
  <si>
    <t>Materijal i dijelovi za tekuće i investicijsko održavanje</t>
  </si>
  <si>
    <t>Rashodi za usluge</t>
  </si>
  <si>
    <t>Usluge tekućeg i investicijskog održavanja</t>
  </si>
  <si>
    <t>Ostale usluge tekućeg i investicijskog održavanja</t>
  </si>
  <si>
    <t>Usluge promidžbe i informiranja</t>
  </si>
  <si>
    <t>Komunalne usluge</t>
  </si>
  <si>
    <t>Intelektualne i osobne usluge</t>
  </si>
  <si>
    <t>Ugovori o djelu</t>
  </si>
  <si>
    <t>Ostale intelektualne usluge</t>
  </si>
  <si>
    <t>Računalne usluge</t>
  </si>
  <si>
    <t>Ostale usluge</t>
  </si>
  <si>
    <t>Ostali nespomenuti rashodi poslovanja</t>
  </si>
  <si>
    <t>Premije osiguranja</t>
  </si>
  <si>
    <t>FINANCIJSKI RASHODI</t>
  </si>
  <si>
    <t>Ostali financijski rashodi</t>
  </si>
  <si>
    <t>Bankarske usluge i usluge platnog prometa</t>
  </si>
  <si>
    <t>Dodatna ulaganja na građevinskim objektima</t>
  </si>
  <si>
    <t>RASHODI ZA DODATNA ULAGANJA NA NEFINANCIJSKOJ IMOVINI</t>
  </si>
  <si>
    <t>Zakupnine i najamnine</t>
  </si>
  <si>
    <t>Reprezentacija</t>
  </si>
  <si>
    <t>Zatezne kamate</t>
  </si>
  <si>
    <t>Stručni nadzor nad investicijskim održavanjem</t>
  </si>
  <si>
    <t>Članarine</t>
  </si>
  <si>
    <t>Postrojenja i oprema</t>
  </si>
  <si>
    <t>RASHODI ZA NABAVU PROIZVEDENE DUGOTRAJNE IMOVINE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</si>
  <si>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</si>
  <si>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</si>
  <si>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</si>
  <si>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</si>
  <si>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</si>
  <si>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</si>
  <si>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Uredski materijal</t>
  </si>
  <si>
    <t>Literatura (publikacije, časopisi, glasila, knjige i ostalo)</t>
  </si>
  <si>
    <t>Arhivski materijal</t>
  </si>
  <si>
    <t>Službena, radna i zaštitna odjeća i obuća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</si>
  <si>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</si>
  <si>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</si>
  <si>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</si>
  <si>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</si>
  <si>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</si>
  <si>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</si>
  <si>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 i sirovine</t>
  </si>
  <si>
    <t>Topla voda (toplana)</t>
  </si>
  <si>
    <t>Plin</t>
  </si>
  <si>
    <t>Motorni benzin i dizel gorivo</t>
  </si>
  <si>
    <t>Ostali materijali za proizvodnju energije (ugljen, drva, teško ulje)</t>
  </si>
  <si>
    <t>Ostali materijal i dijelovi za tekuće i investicijsko održavanje</t>
  </si>
  <si>
    <t>Sitni inventar</t>
  </si>
  <si>
    <t>Auto gume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</si>
  <si>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</si>
  <si>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</si>
  <si>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</si>
  <si>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</si>
  <si>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</si>
  <si>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</si>
  <si>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</si>
  <si>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</si>
  <si>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</si>
  <si>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Elektronski mediji</t>
  </si>
  <si>
    <t>Tisak</t>
  </si>
  <si>
    <t>Izložbeni prostor na sajmu</t>
  </si>
  <si>
    <t>Promidžbeni materijal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</si>
  <si>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</si>
  <si>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</si>
  <si>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</si>
  <si>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</si>
  <si>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</si>
  <si>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Usluge čišćenja, pranja i slično</t>
  </si>
  <si>
    <t>Usluge čuvanja imovine i osoba</t>
  </si>
  <si>
    <t>Ostale komunalne usluge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</si>
  <si>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</si>
  <si>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</si>
  <si>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</si>
  <si>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</si>
  <si>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</si>
  <si>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</si>
  <si>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</si>
  <si>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</si>
  <si>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</si>
  <si>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Autorski honorari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</si>
  <si>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</si>
  <si>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</si>
  <si>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</si>
  <si>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</si>
  <si>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</si>
  <si>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</si>
  <si>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Usluge ažuriranja računalnih baza</t>
  </si>
  <si>
    <t>Usluge razvoja software-a</t>
  </si>
  <si>
    <t>Grafičke i tiskarske usluge, usluge kopiranja i uvezivanja i slično</t>
  </si>
  <si>
    <t>Film i izgrada fotografija</t>
  </si>
  <si>
    <t>Uređenje prostora</t>
  </si>
  <si>
    <t>Usluge pri registraciji prijevoznih sredstava</t>
  </si>
  <si>
    <t>Ostale nespomenute usluge</t>
  </si>
  <si>
    <t>Naknade za rad predstavničkih i izvršnih tijela, povjerenstava i slično</t>
  </si>
  <si>
    <t>Naknade članovima predstavničkih i izvršnih tijela</t>
  </si>
  <si>
    <t>Naknade članovima povjerenstava</t>
  </si>
  <si>
    <t>Naknade za rad osobama lišenih slobode</t>
  </si>
  <si>
    <t>Ostale slične naknade za rad</t>
  </si>
  <si>
    <t>Premije osiguranja prijevoznih sredstava</t>
  </si>
  <si>
    <t>Premije osiguranja ostale imovine</t>
  </si>
  <si>
    <t>Premije osiguranja zaposlenih</t>
  </si>
  <si>
    <t>Tuzemne članarine</t>
  </si>
  <si>
    <t>Međunarodne članarine</t>
  </si>
  <si>
    <t>Usluge banaka</t>
  </si>
  <si>
    <t>Usluge platnog prometa</t>
  </si>
  <si>
    <t>Negativne tečajne razlike i valutna klauzula</t>
  </si>
  <si>
    <t>Negativne tečajne razlike</t>
  </si>
  <si>
    <t>Valutna klauzula</t>
  </si>
  <si>
    <t>Zatezne kamate za poreze</t>
  </si>
  <si>
    <t>Zatezne kamate za doprinose</t>
  </si>
  <si>
    <t>Zatezne kamate iz poslovnih odnosa i  drugo</t>
  </si>
  <si>
    <t>Ostali nespomenuti financijski rashodi</t>
  </si>
  <si>
    <t>Računala i računalna oprema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</si>
  <si>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</si>
  <si>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</si>
  <si>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</si>
  <si>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</si>
  <si>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</si>
  <si>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</si>
  <si>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grijanje,ventilaciju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</si>
  <si>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</si>
  <si>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</si>
  <si>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</si>
  <si>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</si>
  <si>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</si>
  <si>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i laboratorijska oprema</t>
  </si>
  <si>
    <t>Medicinska oprema</t>
  </si>
  <si>
    <t>Laboratorijska oprema</t>
  </si>
  <si>
    <t>Precizni i optički instrumenti</t>
  </si>
  <si>
    <t>Mjerni i kontrolni uređaji</t>
  </si>
  <si>
    <t>Strojevi za obradu zemljištva</t>
  </si>
  <si>
    <t>Ostali instrumenti, uređaji i strojevi</t>
  </si>
  <si>
    <t>Sportska oprema</t>
  </si>
  <si>
    <t>Glazbeni instrumenti i oprema</t>
  </si>
  <si>
    <t>Uređaji</t>
  </si>
  <si>
    <t>Strojevi</t>
  </si>
  <si>
    <t>Oprema</t>
  </si>
  <si>
    <t>Knjige, umjetnička djela i ostale izložbene vrijednosti</t>
  </si>
  <si>
    <t>Dodatna ulaganja na postrojenjima i opremi</t>
  </si>
  <si>
    <t>Razredni odjeli</t>
  </si>
  <si>
    <t>Materijal i sredstva za čišćenje  i  održavanje</t>
  </si>
  <si>
    <t>Materijal za higijenske potrebe i njegu</t>
  </si>
  <si>
    <t>Sitni inventar i auto gume</t>
  </si>
  <si>
    <t>Ostale računalne usluge</t>
  </si>
  <si>
    <t xml:space="preserve">Knjige </t>
  </si>
  <si>
    <t>Ulaganja u računalne programe</t>
  </si>
  <si>
    <t>Nematerijalna proizvedena imovina</t>
  </si>
  <si>
    <t>Materijal i dijelovi za tekuće i inv. održ. građ. objekata</t>
  </si>
  <si>
    <t>Materijal i dijelovi za tekuće i inv. održ. postrojenja i opreme</t>
  </si>
  <si>
    <t>Materijal i dijelovi za tekuće i inv. održ. transporstnih sredstava</t>
  </si>
  <si>
    <t>Operativni  plan</t>
  </si>
  <si>
    <t>KONTO</t>
  </si>
  <si>
    <t>PLANIRANA VRIJ.</t>
  </si>
  <si>
    <t>Računovođa:</t>
  </si>
  <si>
    <t>Suzana  Skrobonja</t>
  </si>
  <si>
    <t>Ravnateljica:</t>
  </si>
  <si>
    <t>Ankica  Lambaša-Spahija</t>
  </si>
  <si>
    <t>PROCJENJENA  VRIJED.  BEZ  PDV</t>
  </si>
  <si>
    <t>(ČLANAK, ST.)</t>
  </si>
  <si>
    <t>MEDICINSKA  I  KEMIJSKA  ŠKOLA</t>
  </si>
  <si>
    <t>ŠIBENIK</t>
  </si>
  <si>
    <t>PREDMET  NABAVE</t>
  </si>
  <si>
    <t xml:space="preserve">MATERIJ.  I  FIN.  RASHODI  </t>
  </si>
  <si>
    <t>32,  34</t>
  </si>
  <si>
    <t>bagat. nab.</t>
  </si>
  <si>
    <t xml:space="preserve">U  planu  nabave  sva  roba,  materijal,  usluge  i  artikli  razvrstani  su  prema  ekonomskoj  klasifikaciji  te  se  iznosi  uklapaju  u  planirana  sredstva </t>
  </si>
  <si>
    <t xml:space="preserve">Klasa: </t>
  </si>
  <si>
    <t>Urbroj:</t>
  </si>
  <si>
    <t>Ost. mat.  - laboratorij, zdr. njega, fizioterapeuti i ost.</t>
  </si>
  <si>
    <t>VLASTITA SA  PDV-om</t>
  </si>
  <si>
    <t>UČENIČKA  SA  PDV-om</t>
  </si>
  <si>
    <t>NAČIN NAB.</t>
  </si>
  <si>
    <t>PLAN  NABAVE  ZA  2013.  GODINU</t>
  </si>
  <si>
    <t>FIN. PLAN 2013.</t>
  </si>
  <si>
    <t>Šibenik, 09.  02.  2013.</t>
  </si>
  <si>
    <t xml:space="preserve">u  skladu  s  Financijskim  planom  za  2013.  godinu  od  70.000,00  kn  bez  PDV-a  godišnje. 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</si>
</sst>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0_-;\-* #,##0.000_-;_-* &quot;-&quot;??_-;_-@_-"/>
    <numFmt numFmtId="173" formatCode="0.0"/>
    <numFmt numFmtId="174" formatCode="_-* #,##0.0000_-;\-* #,##0.0000_-;_-* &quot;-&quot;??_-;_-@_-"/>
    <numFmt numFmtId="175" formatCode="_-* #,##0.00000_-;\-* #,##0.00000_-;_-* &quot;-&quot;??_-;_-@_-"/>
    <numFmt numFmtId="176" formatCode="0.000"/>
    <numFmt numFmtId="177" formatCode="0.0000"/>
    <numFmt numFmtId="178" formatCode="0.00000"/>
  </numFmts>
  <fonts count="30">
    <font>
      <sz val="12"/>
      <name val="CRO_Swiss_Light-Normal"/>
      <family val="0"/>
    </font>
    <font>
      <u val="single"/>
      <sz val="12"/>
      <color indexed="12"/>
      <name val="CRO_Swiss_Light-Normal"/>
      <family val="0"/>
    </font>
    <font>
      <u val="single"/>
      <sz val="12"/>
      <color indexed="36"/>
      <name val="CRO_Swiss_Light-Normal"/>
      <family val="0"/>
    </font>
    <font>
      <b/>
      <sz val="12"/>
      <name val="Antigoni Light"/>
      <family val="2"/>
    </font>
    <font>
      <sz val="12"/>
      <name val="Antigoni Light"/>
      <family val="2"/>
    </font>
    <font>
      <sz val="11"/>
      <name val="Antigoni Light"/>
      <family val="2"/>
    </font>
    <font>
      <b/>
      <sz val="11"/>
      <name val="Antigoni Light"/>
      <family val="2"/>
    </font>
    <font>
      <sz val="10"/>
      <name val="Antigoni Light"/>
      <family val="2"/>
    </font>
    <font>
      <b/>
      <sz val="14"/>
      <name val="Antigoni"/>
      <family val="2"/>
    </font>
    <font>
      <sz val="12"/>
      <name val="Antigoni"/>
      <family val="2"/>
    </font>
    <font>
      <sz val="10"/>
      <name val="Antigoni"/>
      <family val="2"/>
    </font>
    <font>
      <sz val="14"/>
      <name val="Antigoni"/>
      <family val="2"/>
    </font>
    <font>
      <sz val="14"/>
      <name val="Antigoni Light"/>
      <family val="2"/>
    </font>
    <font>
      <b/>
      <sz val="12"/>
      <name val="Arial Narrow"/>
      <family val="2"/>
    </font>
    <font>
      <sz val="9"/>
      <name val="Antigoni Light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 Narrow"/>
      <family val="2"/>
    </font>
    <font>
      <b/>
      <sz val="11"/>
      <name val="Arial"/>
      <family val="2"/>
    </font>
    <font>
      <sz val="14"/>
      <color indexed="8"/>
      <name val="Antigoni Light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" fontId="6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171" fontId="19" fillId="0" borderId="0" xfId="20" applyFont="1" applyFill="1" applyBorder="1" applyAlignment="1">
      <alignment horizontal="center" vertical="center" wrapText="1"/>
    </xf>
    <xf numFmtId="171" fontId="18" fillId="0" borderId="0" xfId="20" applyFont="1" applyFill="1" applyBorder="1" applyAlignment="1">
      <alignment horizontal="right" vertical="center" wrapText="1"/>
    </xf>
    <xf numFmtId="171" fontId="19" fillId="2" borderId="3" xfId="20" applyFont="1" applyFill="1" applyBorder="1" applyAlignment="1">
      <alignment horizontal="right" vertical="center" wrapText="1"/>
    </xf>
    <xf numFmtId="171" fontId="18" fillId="0" borderId="3" xfId="20" applyFont="1" applyFill="1" applyBorder="1" applyAlignment="1">
      <alignment horizontal="right" vertical="center" wrapText="1"/>
    </xf>
    <xf numFmtId="171" fontId="19" fillId="5" borderId="3" xfId="20" applyFont="1" applyFill="1" applyBorder="1" applyAlignment="1">
      <alignment horizontal="right" vertical="center" wrapText="1"/>
    </xf>
    <xf numFmtId="171" fontId="19" fillId="3" borderId="3" xfId="20" applyFont="1" applyFill="1" applyBorder="1" applyAlignment="1">
      <alignment horizontal="right" vertical="center" wrapText="1"/>
    </xf>
    <xf numFmtId="171" fontId="18" fillId="4" borderId="3" xfId="20" applyFont="1" applyFill="1" applyBorder="1" applyAlignment="1">
      <alignment horizontal="right" vertical="center" wrapText="1"/>
    </xf>
    <xf numFmtId="171" fontId="19" fillId="0" borderId="3" xfId="20" applyFont="1" applyFill="1" applyBorder="1" applyAlignment="1">
      <alignment horizontal="right" vertical="center" wrapText="1"/>
    </xf>
    <xf numFmtId="171" fontId="18" fillId="3" borderId="3" xfId="20" applyFont="1" applyFill="1" applyBorder="1" applyAlignment="1">
      <alignment horizontal="right" vertical="center" wrapText="1"/>
    </xf>
    <xf numFmtId="171" fontId="19" fillId="0" borderId="0" xfId="2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15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171" fontId="22" fillId="0" borderId="0" xfId="20" applyFont="1" applyFill="1" applyBorder="1" applyAlignment="1">
      <alignment vertical="center"/>
    </xf>
    <xf numFmtId="171" fontId="23" fillId="0" borderId="0" xfId="20" applyFont="1" applyFill="1" applyBorder="1" applyAlignment="1">
      <alignment vertical="center"/>
    </xf>
    <xf numFmtId="171" fontId="22" fillId="0" borderId="0" xfId="20" applyFont="1" applyFill="1" applyBorder="1" applyAlignment="1">
      <alignment vertical="center" wrapText="1"/>
    </xf>
    <xf numFmtId="171" fontId="19" fillId="2" borderId="2" xfId="20" applyFont="1" applyFill="1" applyBorder="1" applyAlignment="1">
      <alignment horizontal="right" vertical="center" wrapText="1"/>
    </xf>
    <xf numFmtId="171" fontId="18" fillId="0" borderId="2" xfId="20" applyFont="1" applyFill="1" applyBorder="1" applyAlignment="1">
      <alignment horizontal="right" vertical="center" wrapText="1"/>
    </xf>
    <xf numFmtId="171" fontId="19" fillId="5" borderId="2" xfId="20" applyFont="1" applyFill="1" applyBorder="1" applyAlignment="1">
      <alignment horizontal="right" vertical="center" wrapText="1"/>
    </xf>
    <xf numFmtId="171" fontId="19" fillId="3" borderId="2" xfId="20" applyFont="1" applyFill="1" applyBorder="1" applyAlignment="1">
      <alignment horizontal="right" vertical="center" wrapText="1"/>
    </xf>
    <xf numFmtId="171" fontId="18" fillId="4" borderId="2" xfId="20" applyFont="1" applyFill="1" applyBorder="1" applyAlignment="1">
      <alignment horizontal="right" vertical="center" wrapText="1"/>
    </xf>
    <xf numFmtId="171" fontId="19" fillId="0" borderId="2" xfId="20" applyFont="1" applyFill="1" applyBorder="1" applyAlignment="1">
      <alignment horizontal="right" vertical="center" wrapText="1"/>
    </xf>
    <xf numFmtId="171" fontId="18" fillId="3" borderId="2" xfId="20" applyFont="1" applyFill="1" applyBorder="1" applyAlignment="1">
      <alignment horizontal="right" vertical="center" wrapText="1"/>
    </xf>
    <xf numFmtId="171" fontId="18" fillId="0" borderId="0" xfId="20" applyFont="1" applyFill="1" applyBorder="1" applyAlignment="1">
      <alignment horizontal="left" wrapText="1"/>
    </xf>
    <xf numFmtId="171" fontId="18" fillId="0" borderId="0" xfId="2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8" fillId="4" borderId="6" xfId="0" applyFont="1" applyFill="1" applyBorder="1" applyAlignment="1">
      <alignment horizontal="center" vertical="center" wrapText="1"/>
    </xf>
    <xf numFmtId="171" fontId="18" fillId="4" borderId="7" xfId="20" applyFont="1" applyFill="1" applyBorder="1" applyAlignment="1">
      <alignment horizontal="right" vertical="center" wrapText="1"/>
    </xf>
    <xf numFmtId="171" fontId="18" fillId="4" borderId="6" xfId="2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171" fontId="19" fillId="6" borderId="2" xfId="2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0" fontId="26" fillId="7" borderId="8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 wrapText="1"/>
    </xf>
    <xf numFmtId="171" fontId="27" fillId="7" borderId="10" xfId="2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left" vertical="center" wrapText="1"/>
    </xf>
    <xf numFmtId="171" fontId="27" fillId="7" borderId="9" xfId="2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workbookViewId="0" topLeftCell="A1">
      <pane xSplit="21045" topLeftCell="X1" activePane="topLeft" state="split"/>
      <selection pane="topLeft" activeCell="K114" sqref="K114"/>
      <selection pane="topRight" activeCell="V1" sqref="V1"/>
    </sheetView>
  </sheetViews>
  <sheetFormatPr defaultColWidth="8.796875" defaultRowHeight="15"/>
  <cols>
    <col min="1" max="1" width="2.796875" style="1" customWidth="1"/>
    <col min="2" max="2" width="3.296875" style="2" customWidth="1"/>
    <col min="3" max="3" width="6.3984375" style="44" customWidth="1"/>
    <col min="4" max="4" width="8.296875" style="63" customWidth="1"/>
    <col min="5" max="5" width="34.796875" style="44" customWidth="1"/>
    <col min="6" max="6" width="8.796875" style="63" customWidth="1"/>
    <col min="7" max="7" width="10.59765625" style="63" customWidth="1"/>
    <col min="8" max="8" width="8.19921875" style="57" customWidth="1"/>
    <col min="9" max="9" width="8.69921875" style="63" customWidth="1"/>
    <col min="10" max="10" width="8.8984375" style="63" customWidth="1"/>
    <col min="11" max="16384" width="9" style="1" customWidth="1"/>
  </cols>
  <sheetData>
    <row r="1" spans="1:10" ht="18" customHeight="1">
      <c r="A1" s="131" t="s">
        <v>165</v>
      </c>
      <c r="B1" s="132"/>
      <c r="C1" s="132"/>
      <c r="D1" s="132"/>
      <c r="E1" s="72"/>
      <c r="F1" s="91"/>
      <c r="G1" s="91"/>
      <c r="I1" s="91"/>
      <c r="J1" s="91"/>
    </row>
    <row r="2" spans="1:10" ht="18" customHeight="1">
      <c r="A2" s="134" t="s">
        <v>166</v>
      </c>
      <c r="B2" s="134"/>
      <c r="C2" s="134"/>
      <c r="D2" s="134"/>
      <c r="E2" s="116" t="s">
        <v>178</v>
      </c>
      <c r="F2" s="91"/>
      <c r="G2" s="91"/>
      <c r="I2" s="91"/>
      <c r="J2" s="91"/>
    </row>
    <row r="3" spans="1:10" s="28" customFormat="1" ht="18" customHeight="1">
      <c r="A3" s="134"/>
      <c r="B3" s="134"/>
      <c r="C3" s="134"/>
      <c r="D3" s="134"/>
      <c r="E3" s="117"/>
      <c r="F3" s="91"/>
      <c r="G3" s="91"/>
      <c r="H3" s="58"/>
      <c r="I3" s="91"/>
      <c r="J3" s="91"/>
    </row>
    <row r="4" spans="1:10" ht="15.75" customHeight="1">
      <c r="A4" s="133"/>
      <c r="B4" s="133"/>
      <c r="C4" s="133"/>
      <c r="D4" s="133"/>
      <c r="E4" s="73"/>
      <c r="F4" s="92"/>
      <c r="G4" s="93"/>
      <c r="I4" s="92"/>
      <c r="J4" s="92"/>
    </row>
    <row r="5" spans="1:10" s="28" customFormat="1" ht="37.5" customHeight="1">
      <c r="A5" s="118"/>
      <c r="B5" s="119"/>
      <c r="C5" s="120" t="s">
        <v>157</v>
      </c>
      <c r="D5" s="121" t="s">
        <v>179</v>
      </c>
      <c r="E5" s="122" t="s">
        <v>167</v>
      </c>
      <c r="F5" s="121" t="s">
        <v>158</v>
      </c>
      <c r="G5" s="121" t="s">
        <v>163</v>
      </c>
      <c r="H5" s="123" t="s">
        <v>177</v>
      </c>
      <c r="I5" s="121" t="s">
        <v>175</v>
      </c>
      <c r="J5" s="121" t="s">
        <v>176</v>
      </c>
    </row>
    <row r="6" spans="1:10" s="29" customFormat="1" ht="24" customHeight="1" thickBot="1">
      <c r="A6" s="124"/>
      <c r="B6" s="125"/>
      <c r="C6" s="126" t="s">
        <v>169</v>
      </c>
      <c r="D6" s="127">
        <f>SUM(D8+D120+D135+D175)</f>
        <v>327911</v>
      </c>
      <c r="E6" s="128" t="s">
        <v>168</v>
      </c>
      <c r="F6" s="127">
        <f>SUM(F8+F120+F135+F175)</f>
        <v>216911</v>
      </c>
      <c r="G6" s="129">
        <f>SUM(G8+G120+G135+G175)</f>
        <v>173529</v>
      </c>
      <c r="H6" s="130" t="s">
        <v>164</v>
      </c>
      <c r="I6" s="127">
        <f>SUM(I8+I120+I135+I175)</f>
        <v>16000</v>
      </c>
      <c r="J6" s="129">
        <f>SUM(J8+J120+J135+J175)</f>
        <v>95000</v>
      </c>
    </row>
    <row r="7" spans="1:10" s="114" customFormat="1" ht="9" customHeight="1">
      <c r="A7" s="109"/>
      <c r="B7" s="110"/>
      <c r="C7" s="111"/>
      <c r="D7" s="112"/>
      <c r="E7" s="111"/>
      <c r="F7" s="112"/>
      <c r="G7" s="113"/>
      <c r="H7" s="75"/>
      <c r="I7" s="112"/>
      <c r="J7" s="113"/>
    </row>
    <row r="8" spans="1:10" s="27" customFormat="1" ht="21" customHeight="1">
      <c r="A8" s="26"/>
      <c r="B8" s="20"/>
      <c r="C8" s="82">
        <v>32</v>
      </c>
      <c r="D8" s="64">
        <f>SUM(D10+D42+D102)</f>
        <v>325911</v>
      </c>
      <c r="E8" s="51" t="s">
        <v>0</v>
      </c>
      <c r="F8" s="64">
        <f>SUM(F10+F42+F102)</f>
        <v>214911</v>
      </c>
      <c r="G8" s="94">
        <f>SUM(G10+G42+G102)</f>
        <v>171929</v>
      </c>
      <c r="H8" s="77"/>
      <c r="I8" s="64">
        <f>SUM(I10+I42+I102)</f>
        <v>16000</v>
      </c>
      <c r="J8" s="94">
        <f>SUM(J10+J42+J102)</f>
        <v>95000</v>
      </c>
    </row>
    <row r="9" spans="1:10" s="31" customFormat="1" ht="12" customHeight="1">
      <c r="A9" s="115"/>
      <c r="B9" s="22"/>
      <c r="C9" s="86"/>
      <c r="D9" s="68"/>
      <c r="E9" s="54"/>
      <c r="F9" s="68"/>
      <c r="G9" s="98"/>
      <c r="H9" s="75"/>
      <c r="I9" s="68"/>
      <c r="J9" s="98"/>
    </row>
    <row r="10" spans="1:10" s="31" customFormat="1" ht="18" customHeight="1">
      <c r="A10" s="39"/>
      <c r="B10" s="40"/>
      <c r="C10" s="84"/>
      <c r="D10" s="66">
        <f>SUM(D11+D18+D26+D32+D37+D40)</f>
        <v>76161</v>
      </c>
      <c r="E10" s="46" t="s">
        <v>1</v>
      </c>
      <c r="F10" s="66">
        <f>SUM(F11+F18+F26+F32+F37+F41)</f>
        <v>66161</v>
      </c>
      <c r="G10" s="96">
        <f>SUM(G11+G18+G26+G32+G37+G41)</f>
        <v>52930</v>
      </c>
      <c r="H10" s="78"/>
      <c r="I10" s="66">
        <f>SUM(I11+I18+I26+I32+I37+I41)</f>
        <v>10000</v>
      </c>
      <c r="J10" s="96">
        <f>SUM(J11+J18+J26+J32+J37+J41)</f>
        <v>0</v>
      </c>
    </row>
    <row r="11" spans="1:10" s="30" customFormat="1" ht="16.5" customHeight="1">
      <c r="A11" s="18"/>
      <c r="B11" s="17"/>
      <c r="C11" s="85">
        <v>3221</v>
      </c>
      <c r="D11" s="67">
        <f>SUM(D12:D17)</f>
        <v>60861</v>
      </c>
      <c r="E11" s="47" t="s">
        <v>2</v>
      </c>
      <c r="F11" s="67">
        <f>SUM(F12:F17)</f>
        <v>55861</v>
      </c>
      <c r="G11" s="97">
        <f>SUM(G12:G17)</f>
        <v>44690</v>
      </c>
      <c r="H11" s="76"/>
      <c r="I11" s="67">
        <f>SUM(I12:I17)</f>
        <v>5000</v>
      </c>
      <c r="J11" s="97">
        <f>SUM(J12:J17)</f>
        <v>0</v>
      </c>
    </row>
    <row r="12" spans="1:10" s="11" customFormat="1" ht="16.5" customHeight="1">
      <c r="A12" s="10"/>
      <c r="B12" s="5"/>
      <c r="C12" s="83">
        <v>32211</v>
      </c>
      <c r="D12" s="65">
        <f aca="true" t="shared" si="0" ref="D12:D17">F12+I12+J12</f>
        <v>19861</v>
      </c>
      <c r="E12" s="45" t="s">
        <v>37</v>
      </c>
      <c r="F12" s="65">
        <v>16861</v>
      </c>
      <c r="G12" s="95">
        <v>13490</v>
      </c>
      <c r="H12" s="74" t="s">
        <v>170</v>
      </c>
      <c r="I12" s="65">
        <v>3000</v>
      </c>
      <c r="J12" s="95"/>
    </row>
    <row r="13" spans="1:10" s="11" customFormat="1" ht="16.5" customHeight="1">
      <c r="A13" s="10"/>
      <c r="B13" s="5"/>
      <c r="C13" s="83">
        <v>32212</v>
      </c>
      <c r="D13" s="65">
        <f t="shared" si="0"/>
        <v>5000</v>
      </c>
      <c r="E13" s="45" t="s">
        <v>38</v>
      </c>
      <c r="F13" s="65">
        <v>3000</v>
      </c>
      <c r="G13" s="95">
        <v>2400</v>
      </c>
      <c r="H13" s="74" t="s">
        <v>170</v>
      </c>
      <c r="I13" s="65">
        <v>2000</v>
      </c>
      <c r="J13" s="95"/>
    </row>
    <row r="14" spans="1:10" s="11" customFormat="1" ht="16.5" customHeight="1">
      <c r="A14" s="10"/>
      <c r="B14" s="5"/>
      <c r="C14" s="83">
        <v>32213</v>
      </c>
      <c r="D14" s="65">
        <f t="shared" si="0"/>
        <v>0</v>
      </c>
      <c r="E14" s="45" t="s">
        <v>39</v>
      </c>
      <c r="F14" s="65"/>
      <c r="G14" s="95"/>
      <c r="H14" s="74"/>
      <c r="I14" s="65"/>
      <c r="J14" s="95"/>
    </row>
    <row r="15" spans="1:10" s="11" customFormat="1" ht="19.5" customHeight="1">
      <c r="A15" s="10"/>
      <c r="B15" s="5"/>
      <c r="C15" s="83">
        <v>32214</v>
      </c>
      <c r="D15" s="65">
        <f t="shared" si="0"/>
        <v>6000</v>
      </c>
      <c r="E15" s="45" t="s">
        <v>146</v>
      </c>
      <c r="F15" s="65">
        <v>6000</v>
      </c>
      <c r="G15" s="95">
        <v>4800</v>
      </c>
      <c r="H15" s="74" t="s">
        <v>170</v>
      </c>
      <c r="I15" s="65"/>
      <c r="J15" s="95"/>
    </row>
    <row r="16" spans="1:10" s="11" customFormat="1" ht="16.5" customHeight="1">
      <c r="A16" s="10"/>
      <c r="B16" s="5"/>
      <c r="C16" s="83">
        <v>32216</v>
      </c>
      <c r="D16" s="65">
        <f t="shared" si="0"/>
        <v>9000</v>
      </c>
      <c r="E16" s="45" t="s">
        <v>147</v>
      </c>
      <c r="F16" s="65">
        <v>9000</v>
      </c>
      <c r="G16" s="95">
        <v>7200</v>
      </c>
      <c r="H16" s="74" t="s">
        <v>170</v>
      </c>
      <c r="I16" s="65"/>
      <c r="J16" s="95"/>
    </row>
    <row r="17" spans="1:10" s="11" customFormat="1" ht="16.5" customHeight="1">
      <c r="A17" s="10"/>
      <c r="B17" s="5"/>
      <c r="C17" s="83">
        <v>32219</v>
      </c>
      <c r="D17" s="65">
        <f t="shared" si="0"/>
        <v>21000</v>
      </c>
      <c r="E17" s="45" t="s">
        <v>174</v>
      </c>
      <c r="F17" s="65">
        <v>21000</v>
      </c>
      <c r="G17" s="95">
        <v>16800</v>
      </c>
      <c r="H17" s="74" t="s">
        <v>170</v>
      </c>
      <c r="I17" s="65"/>
      <c r="J17" s="95"/>
    </row>
    <row r="18" spans="1:10" s="30" customFormat="1" ht="16.5" customHeight="1">
      <c r="A18" s="18"/>
      <c r="B18" s="17"/>
      <c r="C18" s="85">
        <v>3222</v>
      </c>
      <c r="D18" s="67">
        <f>SUM(D19:D25)</f>
        <v>0</v>
      </c>
      <c r="E18" s="47" t="s">
        <v>3</v>
      </c>
      <c r="F18" s="67">
        <f>SUM(F19:F25)</f>
        <v>0</v>
      </c>
      <c r="G18" s="97">
        <f>SUM(G19:G25)</f>
        <v>0</v>
      </c>
      <c r="H18" s="79"/>
      <c r="I18" s="67">
        <f>SUM(I19:I25)</f>
        <v>0</v>
      </c>
      <c r="J18" s="97">
        <f>SUM(J19:J25)</f>
        <v>0</v>
      </c>
    </row>
    <row r="19" spans="1:10" s="11" customFormat="1" ht="17.25" customHeight="1">
      <c r="A19" s="10"/>
      <c r="B19" s="5"/>
      <c r="C19" s="83">
        <v>32221</v>
      </c>
      <c r="D19" s="65">
        <f>F19+I19+J19</f>
        <v>0</v>
      </c>
      <c r="E19" s="45" t="s">
        <v>41</v>
      </c>
      <c r="F19" s="65"/>
      <c r="G19" s="95"/>
      <c r="H19" s="74"/>
      <c r="I19" s="65"/>
      <c r="J19" s="95"/>
    </row>
    <row r="20" spans="1:10" s="11" customFormat="1" ht="15" customHeight="1">
      <c r="A20" s="10"/>
      <c r="B20" s="5"/>
      <c r="C20" s="83">
        <v>32222</v>
      </c>
      <c r="D20" s="65">
        <f aca="true" t="shared" si="1" ref="D20:D25">F20+I20+J20</f>
        <v>0</v>
      </c>
      <c r="E20" s="45" t="s">
        <v>42</v>
      </c>
      <c r="F20" s="65"/>
      <c r="G20" s="95"/>
      <c r="H20" s="74"/>
      <c r="I20" s="65"/>
      <c r="J20" s="95"/>
    </row>
    <row r="21" spans="1:10" s="11" customFormat="1" ht="18" customHeight="1">
      <c r="A21" s="10"/>
      <c r="B21" s="5"/>
      <c r="C21" s="83">
        <v>32223</v>
      </c>
      <c r="D21" s="65">
        <f t="shared" si="1"/>
        <v>0</v>
      </c>
      <c r="E21" s="45" t="s">
        <v>43</v>
      </c>
      <c r="F21" s="65"/>
      <c r="G21" s="95"/>
      <c r="H21" s="74"/>
      <c r="I21" s="65"/>
      <c r="J21" s="95"/>
    </row>
    <row r="22" spans="1:10" s="11" customFormat="1" ht="14.25" customHeight="1">
      <c r="A22" s="10"/>
      <c r="B22" s="5"/>
      <c r="C22" s="83">
        <v>32224</v>
      </c>
      <c r="D22" s="65">
        <f t="shared" si="1"/>
        <v>0</v>
      </c>
      <c r="E22" s="45" t="s">
        <v>44</v>
      </c>
      <c r="F22" s="65"/>
      <c r="G22" s="95"/>
      <c r="H22" s="74"/>
      <c r="I22" s="65"/>
      <c r="J22" s="95"/>
    </row>
    <row r="23" spans="1:10" s="11" customFormat="1" ht="17.25" customHeight="1">
      <c r="A23" s="10"/>
      <c r="B23" s="5"/>
      <c r="C23" s="83">
        <v>32225</v>
      </c>
      <c r="D23" s="65">
        <f t="shared" si="1"/>
        <v>0</v>
      </c>
      <c r="E23" s="45" t="s">
        <v>45</v>
      </c>
      <c r="F23" s="65"/>
      <c r="G23" s="95"/>
      <c r="H23" s="74"/>
      <c r="I23" s="65"/>
      <c r="J23" s="95"/>
    </row>
    <row r="24" spans="1:10" s="11" customFormat="1" ht="16.5" customHeight="1">
      <c r="A24" s="10"/>
      <c r="B24" s="5"/>
      <c r="C24" s="83">
        <v>32226</v>
      </c>
      <c r="D24" s="65">
        <f t="shared" si="1"/>
        <v>0</v>
      </c>
      <c r="E24" s="45" t="s">
        <v>46</v>
      </c>
      <c r="F24" s="65"/>
      <c r="G24" s="95"/>
      <c r="H24" s="74"/>
      <c r="I24" s="65"/>
      <c r="J24" s="95"/>
    </row>
    <row r="25" spans="1:10" s="11" customFormat="1" ht="18" customHeight="1">
      <c r="A25" s="10"/>
      <c r="B25" s="5"/>
      <c r="C25" s="83">
        <v>32229</v>
      </c>
      <c r="D25" s="65">
        <f t="shared" si="1"/>
        <v>0</v>
      </c>
      <c r="E25" s="45" t="s">
        <v>47</v>
      </c>
      <c r="F25" s="65"/>
      <c r="G25" s="95"/>
      <c r="H25" s="74"/>
      <c r="I25" s="65"/>
      <c r="J25" s="95"/>
    </row>
    <row r="26" spans="1:10" s="30" customFormat="1" ht="16.5" customHeight="1">
      <c r="A26" s="18"/>
      <c r="B26" s="17"/>
      <c r="C26" s="85">
        <v>3223</v>
      </c>
      <c r="D26" s="67">
        <f>SUM(D27:D31)</f>
        <v>0</v>
      </c>
      <c r="E26" s="47" t="s">
        <v>4</v>
      </c>
      <c r="F26" s="67">
        <f>SUM(F27:F31)</f>
        <v>0</v>
      </c>
      <c r="G26" s="97">
        <f>SUM(G27:G31)</f>
        <v>0</v>
      </c>
      <c r="H26" s="79"/>
      <c r="I26" s="67">
        <f>SUM(I27:I31)</f>
        <v>0</v>
      </c>
      <c r="J26" s="97">
        <f>SUM(J27:J31)</f>
        <v>0</v>
      </c>
    </row>
    <row r="27" spans="1:10" s="11" customFormat="1" ht="16.5" customHeight="1">
      <c r="A27" s="10"/>
      <c r="B27" s="5"/>
      <c r="C27" s="83">
        <v>32231</v>
      </c>
      <c r="D27" s="65">
        <f>F27+I27+J27</f>
        <v>0</v>
      </c>
      <c r="E27" s="45" t="s">
        <v>5</v>
      </c>
      <c r="F27" s="65"/>
      <c r="G27" s="95"/>
      <c r="H27" s="74"/>
      <c r="I27" s="65"/>
      <c r="J27" s="95"/>
    </row>
    <row r="28" spans="1:10" s="11" customFormat="1" ht="16.5" customHeight="1">
      <c r="A28" s="10"/>
      <c r="B28" s="5"/>
      <c r="C28" s="83">
        <v>32232</v>
      </c>
      <c r="D28" s="65">
        <f>F28+I28+J28</f>
        <v>0</v>
      </c>
      <c r="E28" s="45" t="s">
        <v>48</v>
      </c>
      <c r="F28" s="65"/>
      <c r="G28" s="95"/>
      <c r="H28" s="74"/>
      <c r="I28" s="65"/>
      <c r="J28" s="95"/>
    </row>
    <row r="29" spans="1:10" s="11" customFormat="1" ht="16.5" customHeight="1">
      <c r="A29" s="10"/>
      <c r="B29" s="5"/>
      <c r="C29" s="83">
        <v>32233</v>
      </c>
      <c r="D29" s="65">
        <f>F29+I29+J29</f>
        <v>0</v>
      </c>
      <c r="E29" s="45" t="s">
        <v>49</v>
      </c>
      <c r="F29" s="65"/>
      <c r="G29" s="95"/>
      <c r="H29" s="74"/>
      <c r="I29" s="65"/>
      <c r="J29" s="95"/>
    </row>
    <row r="30" spans="1:10" s="11" customFormat="1" ht="16.5" customHeight="1">
      <c r="A30" s="10"/>
      <c r="B30" s="5"/>
      <c r="C30" s="83">
        <v>32234</v>
      </c>
      <c r="D30" s="65">
        <f>F30+I30+J30</f>
        <v>0</v>
      </c>
      <c r="E30" s="45" t="s">
        <v>50</v>
      </c>
      <c r="F30" s="65"/>
      <c r="G30" s="95"/>
      <c r="H30" s="74"/>
      <c r="I30" s="65"/>
      <c r="J30" s="95"/>
    </row>
    <row r="31" spans="1:10" s="11" customFormat="1" ht="16.5" customHeight="1">
      <c r="A31" s="10"/>
      <c r="B31" s="5"/>
      <c r="C31" s="83">
        <v>32239</v>
      </c>
      <c r="D31" s="65">
        <f>F31+I31+J31</f>
        <v>0</v>
      </c>
      <c r="E31" s="49" t="s">
        <v>51</v>
      </c>
      <c r="F31" s="65"/>
      <c r="G31" s="95"/>
      <c r="H31" s="74"/>
      <c r="I31" s="65"/>
      <c r="J31" s="95"/>
    </row>
    <row r="32" spans="1:10" s="30" customFormat="1" ht="16.5" customHeight="1">
      <c r="A32" s="18"/>
      <c r="B32" s="17"/>
      <c r="C32" s="85">
        <v>3224</v>
      </c>
      <c r="D32" s="67">
        <f>SUM(D33:D36)</f>
        <v>4300</v>
      </c>
      <c r="E32" s="47" t="s">
        <v>6</v>
      </c>
      <c r="F32" s="67">
        <f>SUM(F33:F36)</f>
        <v>2300</v>
      </c>
      <c r="G32" s="97">
        <f>SUM(G33:G36)</f>
        <v>1840</v>
      </c>
      <c r="H32" s="79"/>
      <c r="I32" s="67">
        <f>SUM(I33:I36)</f>
        <v>2000</v>
      </c>
      <c r="J32" s="97">
        <f>SUM(J33:J36)</f>
        <v>0</v>
      </c>
    </row>
    <row r="33" spans="1:10" s="23" customFormat="1" ht="16.5" customHeight="1">
      <c r="A33" s="21"/>
      <c r="B33" s="22"/>
      <c r="C33" s="86">
        <v>32241</v>
      </c>
      <c r="D33" s="68">
        <f>F33+I33+J33</f>
        <v>0</v>
      </c>
      <c r="E33" s="48" t="s">
        <v>153</v>
      </c>
      <c r="F33" s="68"/>
      <c r="G33" s="98"/>
      <c r="H33" s="74"/>
      <c r="I33" s="68"/>
      <c r="J33" s="98"/>
    </row>
    <row r="34" spans="1:10" s="11" customFormat="1" ht="16.5" customHeight="1">
      <c r="A34" s="10"/>
      <c r="B34" s="5"/>
      <c r="C34" s="83">
        <v>32242</v>
      </c>
      <c r="D34" s="68">
        <f>F34+I34+J34</f>
        <v>0</v>
      </c>
      <c r="E34" s="49" t="s">
        <v>154</v>
      </c>
      <c r="F34" s="65"/>
      <c r="G34" s="95"/>
      <c r="H34" s="74"/>
      <c r="I34" s="65"/>
      <c r="J34" s="95"/>
    </row>
    <row r="35" spans="1:10" s="11" customFormat="1" ht="16.5" customHeight="1">
      <c r="A35" s="10"/>
      <c r="B35" s="5"/>
      <c r="C35" s="83">
        <v>32243</v>
      </c>
      <c r="D35" s="68">
        <f>F35+I35+J35</f>
        <v>0</v>
      </c>
      <c r="E35" s="49" t="s">
        <v>155</v>
      </c>
      <c r="F35" s="65"/>
      <c r="G35" s="95"/>
      <c r="H35" s="74"/>
      <c r="I35" s="65"/>
      <c r="J35" s="95"/>
    </row>
    <row r="36" spans="1:10" s="11" customFormat="1" ht="16.5" customHeight="1">
      <c r="A36" s="10"/>
      <c r="B36" s="5"/>
      <c r="C36" s="83">
        <v>32244</v>
      </c>
      <c r="D36" s="68">
        <f>F36+I36+J36</f>
        <v>4300</v>
      </c>
      <c r="E36" s="49" t="s">
        <v>52</v>
      </c>
      <c r="F36" s="65">
        <v>2300</v>
      </c>
      <c r="G36" s="95">
        <v>1840</v>
      </c>
      <c r="H36" s="74" t="s">
        <v>170</v>
      </c>
      <c r="I36" s="65">
        <v>2000</v>
      </c>
      <c r="J36" s="95"/>
    </row>
    <row r="37" spans="1:10" s="30" customFormat="1" ht="16.5" customHeight="1">
      <c r="A37" s="18"/>
      <c r="B37" s="17"/>
      <c r="C37" s="85">
        <v>3225</v>
      </c>
      <c r="D37" s="67">
        <f>SUM(D38:D39)</f>
        <v>7000</v>
      </c>
      <c r="E37" s="47" t="s">
        <v>148</v>
      </c>
      <c r="F37" s="67">
        <f>SUM(F38:F39)</f>
        <v>6000</v>
      </c>
      <c r="G37" s="97">
        <f>SUM(G38:G39)</f>
        <v>4800</v>
      </c>
      <c r="H37" s="79"/>
      <c r="I37" s="67">
        <f>SUM(I38:I39)</f>
        <v>1000</v>
      </c>
      <c r="J37" s="97">
        <f>SUM(J38:J39)</f>
        <v>0</v>
      </c>
    </row>
    <row r="38" spans="1:10" s="11" customFormat="1" ht="16.5" customHeight="1">
      <c r="A38" s="10"/>
      <c r="B38" s="5"/>
      <c r="C38" s="83">
        <v>32251</v>
      </c>
      <c r="D38" s="65">
        <f>F38+I38+J38</f>
        <v>7000</v>
      </c>
      <c r="E38" s="45" t="s">
        <v>53</v>
      </c>
      <c r="F38" s="65">
        <v>6000</v>
      </c>
      <c r="G38" s="95">
        <v>4800</v>
      </c>
      <c r="H38" s="74" t="s">
        <v>170</v>
      </c>
      <c r="I38" s="65">
        <v>1000</v>
      </c>
      <c r="J38" s="95"/>
    </row>
    <row r="39" spans="1:10" s="11" customFormat="1" ht="16.5" customHeight="1">
      <c r="A39" s="10"/>
      <c r="B39" s="5"/>
      <c r="C39" s="83">
        <v>32252</v>
      </c>
      <c r="D39" s="65">
        <f>F39+I39+J39</f>
        <v>0</v>
      </c>
      <c r="E39" s="45" t="s">
        <v>54</v>
      </c>
      <c r="F39" s="65"/>
      <c r="G39" s="95"/>
      <c r="H39" s="74"/>
      <c r="I39" s="65"/>
      <c r="J39" s="95"/>
    </row>
    <row r="40" spans="1:10" s="11" customFormat="1" ht="16.5" customHeight="1">
      <c r="A40" s="15"/>
      <c r="B40" s="16"/>
      <c r="C40" s="85">
        <v>3227</v>
      </c>
      <c r="D40" s="65">
        <f>F40+I40+J40</f>
        <v>4000</v>
      </c>
      <c r="E40" s="47" t="s">
        <v>40</v>
      </c>
      <c r="F40" s="67">
        <f>F41</f>
        <v>2000</v>
      </c>
      <c r="G40" s="97">
        <f>G41</f>
        <v>1600</v>
      </c>
      <c r="H40" s="79"/>
      <c r="I40" s="67">
        <f>I41</f>
        <v>2000</v>
      </c>
      <c r="J40" s="97">
        <f>J41</f>
        <v>0</v>
      </c>
    </row>
    <row r="41" spans="1:10" s="6" customFormat="1" ht="16.5" customHeight="1">
      <c r="A41" s="7"/>
      <c r="B41" s="5"/>
      <c r="C41" s="83">
        <v>32271</v>
      </c>
      <c r="D41" s="65">
        <f>F41+I41+J41</f>
        <v>4000</v>
      </c>
      <c r="E41" s="45" t="s">
        <v>40</v>
      </c>
      <c r="F41" s="65">
        <v>2000</v>
      </c>
      <c r="G41" s="95">
        <v>1600</v>
      </c>
      <c r="H41" s="74" t="s">
        <v>170</v>
      </c>
      <c r="I41" s="65">
        <v>2000</v>
      </c>
      <c r="J41" s="95"/>
    </row>
    <row r="42" spans="1:10" s="31" customFormat="1" ht="18" customHeight="1">
      <c r="A42" s="39"/>
      <c r="B42" s="40"/>
      <c r="C42" s="84"/>
      <c r="D42" s="66">
        <f>SUM(D43+D49+D57+D63+D71+D76+D81+D91+D95)</f>
        <v>146000</v>
      </c>
      <c r="E42" s="46" t="s">
        <v>7</v>
      </c>
      <c r="F42" s="66">
        <f>SUM(F43+F49+F57+F63+F71+F76+F81+F91+F95)</f>
        <v>143000</v>
      </c>
      <c r="G42" s="96">
        <f>SUM(G43+G49+G57+G63+G71+G76+G81+G91+G95)</f>
        <v>114399</v>
      </c>
      <c r="H42" s="78"/>
      <c r="I42" s="66">
        <f>SUM(I43+I49+I57+I63+I71+I76+I81+I91+I95)</f>
        <v>3000</v>
      </c>
      <c r="J42" s="96">
        <f>SUM(J43+J49+J57+J63+J71+J76+J81+J91+J95)</f>
        <v>0</v>
      </c>
    </row>
    <row r="43" spans="1:10" s="30" customFormat="1" ht="16.5" customHeight="1">
      <c r="A43" s="35"/>
      <c r="B43" s="17"/>
      <c r="C43" s="85">
        <v>3231</v>
      </c>
      <c r="D43" s="67">
        <f>SUM(D44:D48)</f>
        <v>20800</v>
      </c>
      <c r="E43" s="47" t="s">
        <v>55</v>
      </c>
      <c r="F43" s="67">
        <f>SUM(F44:F48)</f>
        <v>19800</v>
      </c>
      <c r="G43" s="97">
        <f>SUM(G44:G48)</f>
        <v>15840</v>
      </c>
      <c r="H43" s="79"/>
      <c r="I43" s="67">
        <f>SUM(I44:I48)</f>
        <v>1000</v>
      </c>
      <c r="J43" s="97">
        <f>SUM(J44:J48)</f>
        <v>0</v>
      </c>
    </row>
    <row r="44" spans="1:10" s="11" customFormat="1" ht="16.5" customHeight="1">
      <c r="A44" s="13"/>
      <c r="B44" s="5"/>
      <c r="C44" s="83">
        <v>32311</v>
      </c>
      <c r="D44" s="65">
        <f>F44+I44+J44</f>
        <v>15000</v>
      </c>
      <c r="E44" s="45" t="s">
        <v>56</v>
      </c>
      <c r="F44" s="65">
        <v>14000</v>
      </c>
      <c r="G44" s="95">
        <v>11200</v>
      </c>
      <c r="H44" s="74" t="s">
        <v>170</v>
      </c>
      <c r="I44" s="65">
        <v>1000</v>
      </c>
      <c r="J44" s="95"/>
    </row>
    <row r="45" spans="1:10" s="11" customFormat="1" ht="16.5" customHeight="1">
      <c r="A45" s="13"/>
      <c r="B45" s="5"/>
      <c r="C45" s="83">
        <v>32312</v>
      </c>
      <c r="D45" s="65">
        <f>F45+I45+J45</f>
        <v>3000</v>
      </c>
      <c r="E45" s="45" t="s">
        <v>57</v>
      </c>
      <c r="F45" s="65">
        <v>3000</v>
      </c>
      <c r="G45" s="95">
        <v>2400</v>
      </c>
      <c r="H45" s="74" t="s">
        <v>170</v>
      </c>
      <c r="I45" s="65">
        <v>0</v>
      </c>
      <c r="J45" s="95"/>
    </row>
    <row r="46" spans="1:10" s="11" customFormat="1" ht="16.5" customHeight="1">
      <c r="A46" s="13"/>
      <c r="B46" s="5"/>
      <c r="C46" s="83">
        <v>32313</v>
      </c>
      <c r="D46" s="65">
        <f>F46+I46+J46</f>
        <v>2800</v>
      </c>
      <c r="E46" s="45" t="s">
        <v>58</v>
      </c>
      <c r="F46" s="65">
        <v>2800</v>
      </c>
      <c r="G46" s="95">
        <v>2240</v>
      </c>
      <c r="H46" s="74" t="s">
        <v>170</v>
      </c>
      <c r="I46" s="65"/>
      <c r="J46" s="95"/>
    </row>
    <row r="47" spans="1:10" s="11" customFormat="1" ht="16.5" customHeight="1">
      <c r="A47" s="13"/>
      <c r="B47" s="5"/>
      <c r="C47" s="83">
        <v>32314</v>
      </c>
      <c r="D47" s="65">
        <f>F47+I47+J47</f>
        <v>0</v>
      </c>
      <c r="E47" s="45" t="s">
        <v>59</v>
      </c>
      <c r="F47" s="65">
        <v>0</v>
      </c>
      <c r="G47" s="95">
        <v>0</v>
      </c>
      <c r="H47" s="74"/>
      <c r="I47" s="65">
        <v>0</v>
      </c>
      <c r="J47" s="95">
        <v>0</v>
      </c>
    </row>
    <row r="48" spans="1:10" s="11" customFormat="1" ht="16.5" customHeight="1">
      <c r="A48" s="13"/>
      <c r="B48" s="5"/>
      <c r="C48" s="83">
        <v>32319</v>
      </c>
      <c r="D48" s="65">
        <f>F48+I48+J48</f>
        <v>0</v>
      </c>
      <c r="E48" s="45" t="s">
        <v>60</v>
      </c>
      <c r="F48" s="65"/>
      <c r="G48" s="95"/>
      <c r="H48" s="74"/>
      <c r="I48" s="65"/>
      <c r="J48" s="95"/>
    </row>
    <row r="49" spans="1:10" s="30" customFormat="1" ht="16.5" customHeight="1">
      <c r="A49" s="35"/>
      <c r="B49" s="17"/>
      <c r="C49" s="85">
        <v>3232</v>
      </c>
      <c r="D49" s="67">
        <f>SUM(D50:D56)</f>
        <v>27400</v>
      </c>
      <c r="E49" s="47" t="s">
        <v>8</v>
      </c>
      <c r="F49" s="67">
        <f>SUM(F50:F56)</f>
        <v>26400</v>
      </c>
      <c r="G49" s="97">
        <f>SUM(G50:G56)</f>
        <v>21119</v>
      </c>
      <c r="H49" s="79"/>
      <c r="I49" s="67">
        <f>SUM(I50:I56)</f>
        <v>1000</v>
      </c>
      <c r="J49" s="97">
        <f>SUM(J50:J56)</f>
        <v>0</v>
      </c>
    </row>
    <row r="50" spans="1:10" s="11" customFormat="1" ht="24.75" customHeight="1">
      <c r="A50" s="13"/>
      <c r="B50" s="5"/>
      <c r="C50" s="83">
        <v>32321</v>
      </c>
      <c r="D50" s="65">
        <f aca="true" t="shared" si="2" ref="D50:D56">F50+I50+J50</f>
        <v>0</v>
      </c>
      <c r="E50" s="45" t="s">
        <v>61</v>
      </c>
      <c r="F50" s="65"/>
      <c r="G50" s="95"/>
      <c r="H50" s="74"/>
      <c r="I50" s="65"/>
      <c r="J50" s="95"/>
    </row>
    <row r="51" spans="1:10" s="11" customFormat="1" ht="32.25" customHeight="1">
      <c r="A51" s="10"/>
      <c r="B51" s="5"/>
      <c r="C51" s="83">
        <v>32322</v>
      </c>
      <c r="D51" s="65">
        <f t="shared" si="2"/>
        <v>0</v>
      </c>
      <c r="E51" s="45" t="s">
        <v>62</v>
      </c>
      <c r="F51" s="65"/>
      <c r="G51" s="95"/>
      <c r="H51" s="74"/>
      <c r="I51" s="65"/>
      <c r="J51" s="95"/>
    </row>
    <row r="52" spans="1:10" s="11" customFormat="1" ht="16.5" customHeight="1">
      <c r="A52" s="10"/>
      <c r="B52" s="5"/>
      <c r="C52" s="83">
        <v>32323</v>
      </c>
      <c r="D52" s="65">
        <f t="shared" si="2"/>
        <v>0</v>
      </c>
      <c r="E52" s="49" t="s">
        <v>63</v>
      </c>
      <c r="F52" s="65"/>
      <c r="G52" s="95"/>
      <c r="H52" s="74"/>
      <c r="I52" s="65"/>
      <c r="J52" s="95"/>
    </row>
    <row r="53" spans="1:10" s="11" customFormat="1" ht="16.5" customHeight="1">
      <c r="A53" s="10"/>
      <c r="B53" s="5"/>
      <c r="C53" s="83">
        <v>32329</v>
      </c>
      <c r="D53" s="65">
        <f t="shared" si="2"/>
        <v>9371</v>
      </c>
      <c r="E53" s="45" t="s">
        <v>9</v>
      </c>
      <c r="F53" s="65">
        <v>8371</v>
      </c>
      <c r="G53" s="95">
        <v>6696</v>
      </c>
      <c r="H53" s="74" t="s">
        <v>170</v>
      </c>
      <c r="I53" s="65">
        <v>1000</v>
      </c>
      <c r="J53" s="95"/>
    </row>
    <row r="54" spans="1:10" s="11" customFormat="1" ht="16.5" customHeight="1">
      <c r="A54" s="10"/>
      <c r="B54" s="5"/>
      <c r="C54" s="83">
        <v>32329</v>
      </c>
      <c r="D54" s="65">
        <f t="shared" si="2"/>
        <v>10400</v>
      </c>
      <c r="E54" s="45" t="s">
        <v>145</v>
      </c>
      <c r="F54" s="65">
        <v>10400</v>
      </c>
      <c r="G54" s="95">
        <v>8320</v>
      </c>
      <c r="H54" s="74" t="s">
        <v>170</v>
      </c>
      <c r="I54" s="65"/>
      <c r="J54" s="95"/>
    </row>
    <row r="55" spans="1:10" s="11" customFormat="1" ht="16.5" customHeight="1">
      <c r="A55" s="10"/>
      <c r="B55" s="5"/>
      <c r="C55" s="83">
        <v>32329</v>
      </c>
      <c r="D55" s="65">
        <f t="shared" si="2"/>
        <v>7629</v>
      </c>
      <c r="E55" s="45" t="s">
        <v>156</v>
      </c>
      <c r="F55" s="65">
        <v>7629</v>
      </c>
      <c r="G55" s="95">
        <v>6103</v>
      </c>
      <c r="H55" s="74" t="s">
        <v>170</v>
      </c>
      <c r="I55" s="65"/>
      <c r="J55" s="95"/>
    </row>
    <row r="56" spans="1:10" s="11" customFormat="1" ht="16.5" customHeight="1">
      <c r="A56" s="10"/>
      <c r="B56" s="5"/>
      <c r="C56" s="83">
        <v>32329</v>
      </c>
      <c r="D56" s="65">
        <f t="shared" si="2"/>
        <v>0</v>
      </c>
      <c r="E56" s="45" t="s">
        <v>27</v>
      </c>
      <c r="F56" s="65"/>
      <c r="G56" s="95"/>
      <c r="H56" s="74"/>
      <c r="I56" s="65"/>
      <c r="J56" s="95"/>
    </row>
    <row r="57" spans="1:10" s="30" customFormat="1" ht="16.5" customHeight="1">
      <c r="A57" s="18"/>
      <c r="B57" s="17"/>
      <c r="C57" s="85">
        <v>3233</v>
      </c>
      <c r="D57" s="67">
        <f>SUM(D58:D62)</f>
        <v>0</v>
      </c>
      <c r="E57" s="47" t="s">
        <v>10</v>
      </c>
      <c r="F57" s="67">
        <f>SUM(F58:F62)</f>
        <v>0</v>
      </c>
      <c r="G57" s="97">
        <f>SUM(G58:G62)</f>
        <v>0</v>
      </c>
      <c r="H57" s="79"/>
      <c r="I57" s="67">
        <f>SUM(I58:I62)</f>
        <v>0</v>
      </c>
      <c r="J57" s="97">
        <f>SUM(J58:J62)</f>
        <v>0</v>
      </c>
    </row>
    <row r="58" spans="1:10" s="11" customFormat="1" ht="16.5" customHeight="1">
      <c r="A58" s="10"/>
      <c r="B58" s="5"/>
      <c r="C58" s="83">
        <v>32331</v>
      </c>
      <c r="D58" s="65">
        <f>F58+I58+J58</f>
        <v>0</v>
      </c>
      <c r="E58" s="45" t="s">
        <v>64</v>
      </c>
      <c r="F58" s="65"/>
      <c r="G58" s="95"/>
      <c r="H58" s="74"/>
      <c r="I58" s="65"/>
      <c r="J58" s="95"/>
    </row>
    <row r="59" spans="1:10" s="11" customFormat="1" ht="16.5" customHeight="1">
      <c r="A59" s="10"/>
      <c r="B59" s="5"/>
      <c r="C59" s="83">
        <v>32332</v>
      </c>
      <c r="D59" s="65">
        <f>F59+I59+J59</f>
        <v>0</v>
      </c>
      <c r="E59" s="45" t="s">
        <v>65</v>
      </c>
      <c r="F59" s="65"/>
      <c r="G59" s="95"/>
      <c r="H59" s="74"/>
      <c r="I59" s="65"/>
      <c r="J59" s="95"/>
    </row>
    <row r="60" spans="1:10" s="11" customFormat="1" ht="16.5" customHeight="1">
      <c r="A60" s="10"/>
      <c r="B60" s="5"/>
      <c r="C60" s="83">
        <v>32333</v>
      </c>
      <c r="D60" s="65">
        <f>F60+I60+J60</f>
        <v>0</v>
      </c>
      <c r="E60" s="45" t="s">
        <v>66</v>
      </c>
      <c r="F60" s="65"/>
      <c r="G60" s="95"/>
      <c r="H60" s="74"/>
      <c r="I60" s="65"/>
      <c r="J60" s="95"/>
    </row>
    <row r="61" spans="1:10" s="11" customFormat="1" ht="16.5" customHeight="1">
      <c r="A61" s="10"/>
      <c r="B61" s="5"/>
      <c r="C61" s="83">
        <v>32334</v>
      </c>
      <c r="D61" s="65">
        <f>F61+I61+J61</f>
        <v>0</v>
      </c>
      <c r="E61" s="45" t="s">
        <v>67</v>
      </c>
      <c r="F61" s="65"/>
      <c r="G61" s="95"/>
      <c r="H61" s="74"/>
      <c r="I61" s="65"/>
      <c r="J61" s="95"/>
    </row>
    <row r="62" spans="1:10" s="11" customFormat="1" ht="16.5" customHeight="1">
      <c r="A62" s="10"/>
      <c r="B62" s="5"/>
      <c r="C62" s="83">
        <v>32339</v>
      </c>
      <c r="D62" s="65">
        <f>F62+I62+J62</f>
        <v>0</v>
      </c>
      <c r="E62" s="45" t="s">
        <v>68</v>
      </c>
      <c r="F62" s="65">
        <v>0</v>
      </c>
      <c r="G62" s="95">
        <v>0</v>
      </c>
      <c r="H62" s="75"/>
      <c r="I62" s="65">
        <v>0</v>
      </c>
      <c r="J62" s="95">
        <v>0</v>
      </c>
    </row>
    <row r="63" spans="1:10" s="30" customFormat="1" ht="16.5" customHeight="1">
      <c r="A63" s="18"/>
      <c r="B63" s="17"/>
      <c r="C63" s="85">
        <v>3234</v>
      </c>
      <c r="D63" s="67">
        <f>SUM(D64:D70)</f>
        <v>36400</v>
      </c>
      <c r="E63" s="47" t="s">
        <v>11</v>
      </c>
      <c r="F63" s="67">
        <f>SUM(F64:F70)</f>
        <v>35400</v>
      </c>
      <c r="G63" s="97">
        <f>SUM(G64:G70)</f>
        <v>28320</v>
      </c>
      <c r="H63" s="79"/>
      <c r="I63" s="67">
        <f>SUM(I64:I70)</f>
        <v>1000</v>
      </c>
      <c r="J63" s="97">
        <f>SUM(J64:J70)</f>
        <v>0</v>
      </c>
    </row>
    <row r="64" spans="1:10" s="11" customFormat="1" ht="16.5" customHeight="1">
      <c r="A64" s="10"/>
      <c r="B64" s="5"/>
      <c r="C64" s="83">
        <v>32341</v>
      </c>
      <c r="D64" s="65">
        <f>F64+I64+J64</f>
        <v>9200</v>
      </c>
      <c r="E64" s="45" t="s">
        <v>69</v>
      </c>
      <c r="F64" s="65">
        <v>8200</v>
      </c>
      <c r="G64" s="95">
        <v>6560</v>
      </c>
      <c r="H64" s="74" t="s">
        <v>170</v>
      </c>
      <c r="I64" s="65">
        <v>1000</v>
      </c>
      <c r="J64" s="95"/>
    </row>
    <row r="65" spans="1:10" s="11" customFormat="1" ht="16.5" customHeight="1">
      <c r="A65" s="10"/>
      <c r="B65" s="5"/>
      <c r="C65" s="83">
        <v>32342</v>
      </c>
      <c r="D65" s="65">
        <f aca="true" t="shared" si="3" ref="D65:D70">F65+I65+J65</f>
        <v>15700</v>
      </c>
      <c r="E65" s="45" t="s">
        <v>70</v>
      </c>
      <c r="F65" s="65">
        <v>15700</v>
      </c>
      <c r="G65" s="95">
        <v>12560</v>
      </c>
      <c r="H65" s="74" t="s">
        <v>170</v>
      </c>
      <c r="I65" s="65"/>
      <c r="J65" s="95"/>
    </row>
    <row r="66" spans="1:10" s="11" customFormat="1" ht="16.5" customHeight="1">
      <c r="A66" s="10"/>
      <c r="B66" s="5"/>
      <c r="C66" s="83">
        <v>32343</v>
      </c>
      <c r="D66" s="65">
        <f t="shared" si="3"/>
        <v>3000</v>
      </c>
      <c r="E66" s="45" t="s">
        <v>71</v>
      </c>
      <c r="F66" s="65">
        <v>3000</v>
      </c>
      <c r="G66" s="95">
        <v>2400</v>
      </c>
      <c r="H66" s="74" t="s">
        <v>170</v>
      </c>
      <c r="I66" s="65"/>
      <c r="J66" s="95"/>
    </row>
    <row r="67" spans="1:10" s="11" customFormat="1" ht="16.5" customHeight="1">
      <c r="A67" s="10"/>
      <c r="B67" s="5"/>
      <c r="C67" s="83">
        <v>32344</v>
      </c>
      <c r="D67" s="65">
        <f t="shared" si="3"/>
        <v>0</v>
      </c>
      <c r="E67" s="45" t="s">
        <v>72</v>
      </c>
      <c r="F67" s="65"/>
      <c r="G67" s="95"/>
      <c r="H67" s="74"/>
      <c r="I67" s="65"/>
      <c r="J67" s="95"/>
    </row>
    <row r="68" spans="1:10" s="11" customFormat="1" ht="16.5" customHeight="1">
      <c r="A68" s="10"/>
      <c r="B68" s="5"/>
      <c r="C68" s="83">
        <v>32345</v>
      </c>
      <c r="D68" s="65">
        <f t="shared" si="3"/>
        <v>0</v>
      </c>
      <c r="E68" s="45" t="s">
        <v>73</v>
      </c>
      <c r="F68" s="65"/>
      <c r="G68" s="95"/>
      <c r="H68" s="74"/>
      <c r="I68" s="65"/>
      <c r="J68" s="95"/>
    </row>
    <row r="69" spans="1:10" s="11" customFormat="1" ht="16.5" customHeight="1">
      <c r="A69" s="10"/>
      <c r="B69" s="5"/>
      <c r="C69" s="83">
        <v>32346</v>
      </c>
      <c r="D69" s="65">
        <f t="shared" si="3"/>
        <v>0</v>
      </c>
      <c r="E69" s="45" t="s">
        <v>74</v>
      </c>
      <c r="F69" s="65"/>
      <c r="G69" s="95"/>
      <c r="H69" s="74"/>
      <c r="I69" s="65"/>
      <c r="J69" s="95"/>
    </row>
    <row r="70" spans="1:10" s="11" customFormat="1" ht="16.5" customHeight="1">
      <c r="A70" s="10"/>
      <c r="B70" s="5"/>
      <c r="C70" s="83">
        <v>32349</v>
      </c>
      <c r="D70" s="65">
        <f t="shared" si="3"/>
        <v>8500</v>
      </c>
      <c r="E70" s="45" t="s">
        <v>75</v>
      </c>
      <c r="F70" s="65">
        <v>8500</v>
      </c>
      <c r="G70" s="95">
        <v>6800</v>
      </c>
      <c r="H70" s="74" t="s">
        <v>170</v>
      </c>
      <c r="I70" s="65"/>
      <c r="J70" s="95"/>
    </row>
    <row r="71" spans="1:10" s="30" customFormat="1" ht="16.5" customHeight="1">
      <c r="A71" s="18"/>
      <c r="B71" s="17"/>
      <c r="C71" s="85">
        <v>3235</v>
      </c>
      <c r="D71" s="67">
        <f>SUM(D72:D75)</f>
        <v>42000</v>
      </c>
      <c r="E71" s="47" t="s">
        <v>24</v>
      </c>
      <c r="F71" s="67">
        <f>SUM(F72:F75)</f>
        <v>42000</v>
      </c>
      <c r="G71" s="97">
        <f>SUM(G72:G75)</f>
        <v>33600</v>
      </c>
      <c r="H71" s="79"/>
      <c r="I71" s="67">
        <f>SUM(I72:I75)</f>
        <v>0</v>
      </c>
      <c r="J71" s="97">
        <f>SUM(J72:J75)</f>
        <v>0</v>
      </c>
    </row>
    <row r="72" spans="1:10" s="11" customFormat="1" ht="16.5" customHeight="1">
      <c r="A72" s="10"/>
      <c r="B72" s="5"/>
      <c r="C72" s="83">
        <v>32351</v>
      </c>
      <c r="D72" s="65"/>
      <c r="E72" s="45" t="s">
        <v>76</v>
      </c>
      <c r="F72" s="65"/>
      <c r="G72" s="95"/>
      <c r="H72" s="74"/>
      <c r="I72" s="65"/>
      <c r="J72" s="95"/>
    </row>
    <row r="73" spans="1:10" s="11" customFormat="1" ht="16.5" customHeight="1">
      <c r="A73" s="10"/>
      <c r="B73" s="5"/>
      <c r="C73" s="83">
        <v>32352</v>
      </c>
      <c r="D73" s="65"/>
      <c r="E73" s="45" t="s">
        <v>77</v>
      </c>
      <c r="F73" s="65"/>
      <c r="G73" s="95"/>
      <c r="H73" s="74"/>
      <c r="I73" s="65"/>
      <c r="J73" s="95"/>
    </row>
    <row r="74" spans="1:10" s="11" customFormat="1" ht="16.5" customHeight="1">
      <c r="A74" s="10"/>
      <c r="B74" s="5"/>
      <c r="C74" s="83">
        <v>32353</v>
      </c>
      <c r="D74" s="65"/>
      <c r="E74" s="45" t="s">
        <v>78</v>
      </c>
      <c r="F74" s="65"/>
      <c r="G74" s="95"/>
      <c r="H74" s="74"/>
      <c r="I74" s="65"/>
      <c r="J74" s="95"/>
    </row>
    <row r="75" spans="1:10" s="11" customFormat="1" ht="16.5" customHeight="1">
      <c r="A75" s="10"/>
      <c r="B75" s="5"/>
      <c r="C75" s="83">
        <v>32359</v>
      </c>
      <c r="D75" s="65">
        <f>F75+I75+J75</f>
        <v>42000</v>
      </c>
      <c r="E75" s="45" t="s">
        <v>79</v>
      </c>
      <c r="F75" s="65">
        <v>42000</v>
      </c>
      <c r="G75" s="95">
        <v>33600</v>
      </c>
      <c r="H75" s="74" t="s">
        <v>170</v>
      </c>
      <c r="I75" s="65"/>
      <c r="J75" s="95"/>
    </row>
    <row r="76" spans="1:10" s="30" customFormat="1" ht="16.5" customHeight="1">
      <c r="A76" s="18"/>
      <c r="B76" s="17"/>
      <c r="C76" s="85">
        <v>3236</v>
      </c>
      <c r="D76" s="67">
        <f>SUM(D77:D80)</f>
        <v>11800</v>
      </c>
      <c r="E76" s="47" t="s">
        <v>80</v>
      </c>
      <c r="F76" s="67">
        <f>SUM(F77:F80)</f>
        <v>11800</v>
      </c>
      <c r="G76" s="97">
        <f>SUM(G77:G80)</f>
        <v>9440</v>
      </c>
      <c r="H76" s="79"/>
      <c r="I76" s="67">
        <f>SUM(I77:I80)</f>
        <v>0</v>
      </c>
      <c r="J76" s="97">
        <f>SUM(J77:J80)</f>
        <v>0</v>
      </c>
    </row>
    <row r="77" spans="1:10" s="11" customFormat="1" ht="16.5" customHeight="1">
      <c r="A77" s="10"/>
      <c r="B77" s="5"/>
      <c r="C77" s="83">
        <v>32361</v>
      </c>
      <c r="D77" s="65">
        <f>F77+I77+J77</f>
        <v>8000</v>
      </c>
      <c r="E77" s="45" t="s">
        <v>81</v>
      </c>
      <c r="F77" s="65">
        <v>8000</v>
      </c>
      <c r="G77" s="95">
        <v>6400</v>
      </c>
      <c r="H77" s="74" t="s">
        <v>170</v>
      </c>
      <c r="I77" s="65"/>
      <c r="J77" s="95"/>
    </row>
    <row r="78" spans="1:10" s="11" customFormat="1" ht="16.5" customHeight="1">
      <c r="A78" s="10"/>
      <c r="B78" s="5"/>
      <c r="C78" s="83">
        <v>32362</v>
      </c>
      <c r="D78" s="65">
        <f>F78+I78+J78</f>
        <v>0</v>
      </c>
      <c r="E78" s="45" t="s">
        <v>82</v>
      </c>
      <c r="F78" s="65"/>
      <c r="G78" s="95"/>
      <c r="H78" s="74"/>
      <c r="I78" s="65"/>
      <c r="J78" s="95"/>
    </row>
    <row r="79" spans="1:10" s="11" customFormat="1" ht="16.5" customHeight="1">
      <c r="A79" s="10"/>
      <c r="B79" s="5"/>
      <c r="C79" s="83">
        <v>32363</v>
      </c>
      <c r="D79" s="65">
        <f>F79+I79+J79</f>
        <v>0</v>
      </c>
      <c r="E79" s="45" t="s">
        <v>83</v>
      </c>
      <c r="F79" s="65"/>
      <c r="G79" s="95"/>
      <c r="H79" s="74"/>
      <c r="I79" s="65"/>
      <c r="J79" s="95"/>
    </row>
    <row r="80" spans="1:10" s="11" customFormat="1" ht="16.5" customHeight="1">
      <c r="A80" s="10"/>
      <c r="B80" s="5"/>
      <c r="C80" s="83">
        <v>32369</v>
      </c>
      <c r="D80" s="65">
        <f>F80+I80+J80</f>
        <v>3800</v>
      </c>
      <c r="E80" s="45" t="s">
        <v>84</v>
      </c>
      <c r="F80" s="65">
        <v>3800</v>
      </c>
      <c r="G80" s="95">
        <v>3040</v>
      </c>
      <c r="H80" s="74" t="s">
        <v>170</v>
      </c>
      <c r="I80" s="65"/>
      <c r="J80" s="95"/>
    </row>
    <row r="81" spans="1:10" s="30" customFormat="1" ht="16.5" customHeight="1">
      <c r="A81" s="18"/>
      <c r="B81" s="17"/>
      <c r="C81" s="85">
        <v>3237</v>
      </c>
      <c r="D81" s="67">
        <f>SUM(D82:D90)</f>
        <v>1200</v>
      </c>
      <c r="E81" s="47" t="s">
        <v>12</v>
      </c>
      <c r="F81" s="67">
        <f>SUM(F82:F90)</f>
        <v>1200</v>
      </c>
      <c r="G81" s="97">
        <f>SUM(G82:G90)</f>
        <v>960</v>
      </c>
      <c r="H81" s="79"/>
      <c r="I81" s="67">
        <f>SUM(I82:I90)</f>
        <v>0</v>
      </c>
      <c r="J81" s="97">
        <f>SUM(J82:J90)</f>
        <v>0</v>
      </c>
    </row>
    <row r="82" spans="1:10" s="11" customFormat="1" ht="16.5" customHeight="1">
      <c r="A82" s="10"/>
      <c r="B82" s="5"/>
      <c r="C82" s="83">
        <v>32371</v>
      </c>
      <c r="D82" s="65">
        <f>F82+I82+J82</f>
        <v>0</v>
      </c>
      <c r="E82" s="45" t="s">
        <v>85</v>
      </c>
      <c r="F82" s="65"/>
      <c r="G82" s="95"/>
      <c r="H82" s="74"/>
      <c r="I82" s="65"/>
      <c r="J82" s="95"/>
    </row>
    <row r="83" spans="1:10" s="11" customFormat="1" ht="16.5" customHeight="1">
      <c r="A83" s="10"/>
      <c r="B83" s="5"/>
      <c r="C83" s="83">
        <v>32372</v>
      </c>
      <c r="D83" s="65">
        <f aca="true" t="shared" si="4" ref="D83:D90">F83+I83+J83</f>
        <v>0</v>
      </c>
      <c r="E83" s="45" t="s">
        <v>13</v>
      </c>
      <c r="F83" s="65"/>
      <c r="G83" s="95"/>
      <c r="H83" s="74"/>
      <c r="I83" s="65"/>
      <c r="J83" s="95"/>
    </row>
    <row r="84" spans="1:10" s="11" customFormat="1" ht="16.5" customHeight="1">
      <c r="A84" s="10"/>
      <c r="B84" s="5"/>
      <c r="C84" s="83">
        <v>32373</v>
      </c>
      <c r="D84" s="65">
        <f t="shared" si="4"/>
        <v>0</v>
      </c>
      <c r="E84" s="45" t="s">
        <v>86</v>
      </c>
      <c r="F84" s="65"/>
      <c r="G84" s="95"/>
      <c r="H84" s="74"/>
      <c r="I84" s="65"/>
      <c r="J84" s="95"/>
    </row>
    <row r="85" spans="1:10" s="11" customFormat="1" ht="16.5" customHeight="1">
      <c r="A85" s="10"/>
      <c r="B85" s="5"/>
      <c r="C85" s="83">
        <v>32374</v>
      </c>
      <c r="D85" s="65">
        <f t="shared" si="4"/>
        <v>0</v>
      </c>
      <c r="E85" s="45" t="s">
        <v>87</v>
      </c>
      <c r="F85" s="65"/>
      <c r="G85" s="95"/>
      <c r="H85" s="74"/>
      <c r="I85" s="65"/>
      <c r="J85" s="95"/>
    </row>
    <row r="86" spans="1:10" s="11" customFormat="1" ht="16.5" customHeight="1">
      <c r="A86" s="10"/>
      <c r="B86" s="5"/>
      <c r="C86" s="83">
        <v>32375</v>
      </c>
      <c r="D86" s="65">
        <f t="shared" si="4"/>
        <v>0</v>
      </c>
      <c r="E86" s="45" t="s">
        <v>88</v>
      </c>
      <c r="F86" s="65"/>
      <c r="G86" s="95"/>
      <c r="H86" s="74"/>
      <c r="I86" s="65"/>
      <c r="J86" s="95"/>
    </row>
    <row r="87" spans="1:10" s="11" customFormat="1" ht="16.5" customHeight="1">
      <c r="A87" s="10"/>
      <c r="B87" s="5"/>
      <c r="C87" s="83">
        <v>32376</v>
      </c>
      <c r="D87" s="65">
        <f t="shared" si="4"/>
        <v>0</v>
      </c>
      <c r="E87" s="45" t="s">
        <v>89</v>
      </c>
      <c r="F87" s="65"/>
      <c r="G87" s="95"/>
      <c r="H87" s="74"/>
      <c r="I87" s="65"/>
      <c r="J87" s="95"/>
    </row>
    <row r="88" spans="1:10" s="11" customFormat="1" ht="16.5" customHeight="1">
      <c r="A88" s="10"/>
      <c r="B88" s="5"/>
      <c r="C88" s="83">
        <v>32377</v>
      </c>
      <c r="D88" s="65">
        <f t="shared" si="4"/>
        <v>0</v>
      </c>
      <c r="E88" s="49" t="s">
        <v>90</v>
      </c>
      <c r="F88" s="65"/>
      <c r="G88" s="95"/>
      <c r="H88" s="74"/>
      <c r="I88" s="65"/>
      <c r="J88" s="95"/>
    </row>
    <row r="89" spans="1:10" s="11" customFormat="1" ht="16.5" customHeight="1">
      <c r="A89" s="10"/>
      <c r="B89" s="5"/>
      <c r="C89" s="83">
        <v>32378</v>
      </c>
      <c r="D89" s="65">
        <f t="shared" si="4"/>
        <v>0</v>
      </c>
      <c r="E89" s="45" t="s">
        <v>91</v>
      </c>
      <c r="F89" s="65"/>
      <c r="G89" s="95"/>
      <c r="H89" s="74"/>
      <c r="I89" s="65"/>
      <c r="J89" s="95"/>
    </row>
    <row r="90" spans="1:10" s="11" customFormat="1" ht="16.5" customHeight="1">
      <c r="A90" s="10"/>
      <c r="B90" s="5"/>
      <c r="C90" s="83">
        <v>32379</v>
      </c>
      <c r="D90" s="65">
        <f t="shared" si="4"/>
        <v>1200</v>
      </c>
      <c r="E90" s="45" t="s">
        <v>14</v>
      </c>
      <c r="F90" s="65">
        <v>1200</v>
      </c>
      <c r="G90" s="95">
        <v>960</v>
      </c>
      <c r="H90" s="74" t="s">
        <v>170</v>
      </c>
      <c r="I90" s="65"/>
      <c r="J90" s="95"/>
    </row>
    <row r="91" spans="1:10" s="30" customFormat="1" ht="16.5" customHeight="1">
      <c r="A91" s="18"/>
      <c r="B91" s="17"/>
      <c r="C91" s="85">
        <v>3238</v>
      </c>
      <c r="D91" s="67">
        <f>SUM(D92:D94)</f>
        <v>5400</v>
      </c>
      <c r="E91" s="47" t="s">
        <v>15</v>
      </c>
      <c r="F91" s="67">
        <f>SUM(F92:F94)</f>
        <v>5400</v>
      </c>
      <c r="G91" s="97">
        <f>SUM(G92:G94)</f>
        <v>4320</v>
      </c>
      <c r="H91" s="79"/>
      <c r="I91" s="67">
        <f>SUM(I92:I94)</f>
        <v>0</v>
      </c>
      <c r="J91" s="97">
        <f>SUM(J92:J94)</f>
        <v>0</v>
      </c>
    </row>
    <row r="92" spans="1:10" s="11" customFormat="1" ht="16.5" customHeight="1">
      <c r="A92" s="10"/>
      <c r="B92" s="5"/>
      <c r="C92" s="83">
        <v>32381</v>
      </c>
      <c r="D92" s="65">
        <f>F92+I92+J92</f>
        <v>0</v>
      </c>
      <c r="E92" s="45" t="s">
        <v>92</v>
      </c>
      <c r="F92" s="65"/>
      <c r="G92" s="95"/>
      <c r="H92" s="74"/>
      <c r="I92" s="65"/>
      <c r="J92" s="95"/>
    </row>
    <row r="93" spans="1:10" s="11" customFormat="1" ht="16.5" customHeight="1">
      <c r="A93" s="10"/>
      <c r="B93" s="5"/>
      <c r="C93" s="83">
        <v>32382</v>
      </c>
      <c r="D93" s="65">
        <f>F93+I93+J93</f>
        <v>0</v>
      </c>
      <c r="E93" s="45" t="s">
        <v>93</v>
      </c>
      <c r="F93" s="65"/>
      <c r="G93" s="95"/>
      <c r="H93" s="74"/>
      <c r="I93" s="65"/>
      <c r="J93" s="95"/>
    </row>
    <row r="94" spans="1:10" s="11" customFormat="1" ht="16.5" customHeight="1">
      <c r="A94" s="10"/>
      <c r="B94" s="5"/>
      <c r="C94" s="83">
        <v>32389</v>
      </c>
      <c r="D94" s="65">
        <f>F94+I94+J94</f>
        <v>5400</v>
      </c>
      <c r="E94" s="45" t="s">
        <v>149</v>
      </c>
      <c r="F94" s="65">
        <v>5400</v>
      </c>
      <c r="G94" s="95">
        <v>4320</v>
      </c>
      <c r="H94" s="74" t="s">
        <v>170</v>
      </c>
      <c r="I94" s="65"/>
      <c r="J94" s="95"/>
    </row>
    <row r="95" spans="1:10" s="30" customFormat="1" ht="16.5" customHeight="1">
      <c r="A95" s="18"/>
      <c r="B95" s="17"/>
      <c r="C95" s="85">
        <v>3239</v>
      </c>
      <c r="D95" s="67">
        <f>SUM(D96:D100)</f>
        <v>1000</v>
      </c>
      <c r="E95" s="50" t="s">
        <v>16</v>
      </c>
      <c r="F95" s="67">
        <f>SUM(F96:F100)</f>
        <v>1000</v>
      </c>
      <c r="G95" s="97">
        <f>SUM(G96:G100)</f>
        <v>800</v>
      </c>
      <c r="H95" s="79"/>
      <c r="I95" s="67">
        <f>SUM(I96:I100)</f>
        <v>0</v>
      </c>
      <c r="J95" s="97">
        <f>SUM(J96:J100)</f>
        <v>0</v>
      </c>
    </row>
    <row r="96" spans="1:10" s="11" customFormat="1" ht="16.5" customHeight="1">
      <c r="A96" s="10"/>
      <c r="B96" s="5"/>
      <c r="C96" s="83">
        <v>32391</v>
      </c>
      <c r="D96" s="65">
        <f>F96+I96+J96</f>
        <v>0</v>
      </c>
      <c r="E96" s="49" t="s">
        <v>94</v>
      </c>
      <c r="F96" s="65"/>
      <c r="G96" s="95"/>
      <c r="H96" s="74"/>
      <c r="I96" s="65"/>
      <c r="J96" s="95"/>
    </row>
    <row r="97" spans="1:10" s="11" customFormat="1" ht="16.5" customHeight="1">
      <c r="A97" s="10"/>
      <c r="B97" s="5"/>
      <c r="C97" s="83">
        <v>32392</v>
      </c>
      <c r="D97" s="65">
        <f>F97+I97+J97</f>
        <v>0</v>
      </c>
      <c r="E97" s="45" t="s">
        <v>95</v>
      </c>
      <c r="F97" s="65"/>
      <c r="G97" s="95"/>
      <c r="H97" s="74"/>
      <c r="I97" s="65"/>
      <c r="J97" s="95"/>
    </row>
    <row r="98" spans="1:10" s="11" customFormat="1" ht="16.5" customHeight="1">
      <c r="A98" s="10"/>
      <c r="B98" s="5"/>
      <c r="C98" s="83">
        <v>32393</v>
      </c>
      <c r="D98" s="65">
        <f>F98+I98+J98</f>
        <v>0</v>
      </c>
      <c r="E98" s="45" t="s">
        <v>96</v>
      </c>
      <c r="F98" s="65"/>
      <c r="G98" s="95"/>
      <c r="H98" s="74"/>
      <c r="I98" s="65"/>
      <c r="J98" s="95"/>
    </row>
    <row r="99" spans="1:10" s="11" customFormat="1" ht="16.5" customHeight="1">
      <c r="A99" s="10"/>
      <c r="B99" s="5"/>
      <c r="C99" s="83">
        <v>32394</v>
      </c>
      <c r="D99" s="65">
        <f>F99+I99+J99</f>
        <v>0</v>
      </c>
      <c r="E99" s="45" t="s">
        <v>97</v>
      </c>
      <c r="F99" s="65"/>
      <c r="G99" s="95"/>
      <c r="H99" s="74"/>
      <c r="I99" s="65"/>
      <c r="J99" s="95"/>
    </row>
    <row r="100" spans="1:10" s="11" customFormat="1" ht="16.5" customHeight="1">
      <c r="A100" s="10"/>
      <c r="B100" s="5"/>
      <c r="C100" s="83">
        <v>32399</v>
      </c>
      <c r="D100" s="65">
        <f>F100+I100+J100</f>
        <v>1000</v>
      </c>
      <c r="E100" s="45" t="s">
        <v>98</v>
      </c>
      <c r="F100" s="65">
        <v>1000</v>
      </c>
      <c r="G100" s="95">
        <v>800</v>
      </c>
      <c r="H100" s="74"/>
      <c r="I100" s="65">
        <v>0</v>
      </c>
      <c r="J100" s="95"/>
    </row>
    <row r="101" spans="1:10" s="6" customFormat="1" ht="18" customHeight="1">
      <c r="A101" s="4"/>
      <c r="B101" s="5"/>
      <c r="C101" s="83"/>
      <c r="D101" s="65"/>
      <c r="E101" s="45"/>
      <c r="F101" s="65"/>
      <c r="G101" s="95"/>
      <c r="H101" s="74"/>
      <c r="I101" s="65"/>
      <c r="J101" s="95"/>
    </row>
    <row r="102" spans="1:10" s="32" customFormat="1" ht="18" customHeight="1">
      <c r="A102" s="24"/>
      <c r="B102" s="25"/>
      <c r="C102" s="84"/>
      <c r="D102" s="66">
        <f>SUM(D103+D108+D112+D114+D117)</f>
        <v>103750</v>
      </c>
      <c r="E102" s="46" t="s">
        <v>17</v>
      </c>
      <c r="F102" s="66">
        <f>SUM(F103+F108+F112+F114+F117)</f>
        <v>5750</v>
      </c>
      <c r="G102" s="96">
        <f>SUM(G103+G108+G112+G114+G117)</f>
        <v>4600</v>
      </c>
      <c r="H102" s="78"/>
      <c r="I102" s="66">
        <f>SUM(I103+I108+I112+I114+I117)</f>
        <v>3000</v>
      </c>
      <c r="J102" s="96">
        <f>SUM(J103+J108+J112+J114+J117)</f>
        <v>95000</v>
      </c>
    </row>
    <row r="103" spans="1:10" s="23" customFormat="1" ht="24">
      <c r="A103" s="15"/>
      <c r="B103" s="16"/>
      <c r="C103" s="87">
        <v>3291</v>
      </c>
      <c r="D103" s="67">
        <f>SUM(D104:D107)</f>
        <v>0</v>
      </c>
      <c r="E103" s="47" t="s">
        <v>99</v>
      </c>
      <c r="F103" s="67">
        <f>SUM(F104:F107)</f>
        <v>0</v>
      </c>
      <c r="G103" s="97">
        <f>SUM(G104:G107)</f>
        <v>0</v>
      </c>
      <c r="H103" s="74"/>
      <c r="I103" s="67">
        <f>SUM(I104:I107)</f>
        <v>0</v>
      </c>
      <c r="J103" s="97">
        <f>SUM(J104:J107)</f>
        <v>0</v>
      </c>
    </row>
    <row r="104" spans="1:10" s="11" customFormat="1" ht="14.25">
      <c r="A104" s="10"/>
      <c r="B104" s="5"/>
      <c r="C104" s="83">
        <v>32911</v>
      </c>
      <c r="D104" s="65"/>
      <c r="E104" s="45" t="s">
        <v>100</v>
      </c>
      <c r="F104" s="65"/>
      <c r="G104" s="95"/>
      <c r="H104" s="74"/>
      <c r="I104" s="65"/>
      <c r="J104" s="95"/>
    </row>
    <row r="105" spans="1:10" s="11" customFormat="1" ht="14.25">
      <c r="A105" s="10"/>
      <c r="B105" s="5"/>
      <c r="C105" s="83">
        <v>32912</v>
      </c>
      <c r="D105" s="65"/>
      <c r="E105" s="45" t="s">
        <v>101</v>
      </c>
      <c r="F105" s="65"/>
      <c r="G105" s="95"/>
      <c r="H105" s="74"/>
      <c r="I105" s="65"/>
      <c r="J105" s="95"/>
    </row>
    <row r="106" spans="1:10" s="11" customFormat="1" ht="14.25">
      <c r="A106" s="10"/>
      <c r="B106" s="5"/>
      <c r="C106" s="83">
        <v>32913</v>
      </c>
      <c r="D106" s="65"/>
      <c r="E106" s="45" t="s">
        <v>102</v>
      </c>
      <c r="F106" s="65"/>
      <c r="G106" s="95"/>
      <c r="H106" s="74"/>
      <c r="I106" s="65"/>
      <c r="J106" s="95"/>
    </row>
    <row r="107" spans="1:10" s="11" customFormat="1" ht="14.25">
      <c r="A107" s="10"/>
      <c r="B107" s="5"/>
      <c r="C107" s="83">
        <v>32919</v>
      </c>
      <c r="D107" s="65"/>
      <c r="E107" s="45" t="s">
        <v>103</v>
      </c>
      <c r="F107" s="65"/>
      <c r="G107" s="95"/>
      <c r="H107" s="75"/>
      <c r="I107" s="65"/>
      <c r="J107" s="95"/>
    </row>
    <row r="108" spans="1:10" s="30" customFormat="1" ht="16.5" customHeight="1">
      <c r="A108" s="18"/>
      <c r="B108" s="17"/>
      <c r="C108" s="85">
        <v>3292</v>
      </c>
      <c r="D108" s="67">
        <f>SUM(D109:D111)</f>
        <v>0</v>
      </c>
      <c r="E108" s="47" t="s">
        <v>18</v>
      </c>
      <c r="F108" s="67">
        <f>SUM(F109:F111)</f>
        <v>0</v>
      </c>
      <c r="G108" s="97">
        <f>SUM(G109:G111)</f>
        <v>0</v>
      </c>
      <c r="H108" s="79"/>
      <c r="I108" s="67">
        <f>SUM(I109:I111)</f>
        <v>0</v>
      </c>
      <c r="J108" s="97">
        <f>SUM(J109:J111)</f>
        <v>0</v>
      </c>
    </row>
    <row r="109" spans="1:10" s="11" customFormat="1" ht="14.25">
      <c r="A109" s="10"/>
      <c r="B109" s="5"/>
      <c r="C109" s="83">
        <v>32921</v>
      </c>
      <c r="D109" s="65"/>
      <c r="E109" s="45" t="s">
        <v>104</v>
      </c>
      <c r="F109" s="65"/>
      <c r="G109" s="95"/>
      <c r="H109" s="74"/>
      <c r="I109" s="65"/>
      <c r="J109" s="95"/>
    </row>
    <row r="110" spans="1:10" s="11" customFormat="1" ht="14.25">
      <c r="A110" s="10"/>
      <c r="B110" s="5"/>
      <c r="C110" s="83">
        <v>32922</v>
      </c>
      <c r="D110" s="65"/>
      <c r="E110" s="45" t="s">
        <v>105</v>
      </c>
      <c r="F110" s="65"/>
      <c r="G110" s="95"/>
      <c r="H110" s="74"/>
      <c r="I110" s="65"/>
      <c r="J110" s="95"/>
    </row>
    <row r="111" spans="1:10" s="11" customFormat="1" ht="14.25">
      <c r="A111" s="10"/>
      <c r="B111" s="5"/>
      <c r="C111" s="83">
        <v>32923</v>
      </c>
      <c r="D111" s="65"/>
      <c r="E111" s="45" t="s">
        <v>106</v>
      </c>
      <c r="F111" s="65"/>
      <c r="G111" s="95"/>
      <c r="H111" s="74"/>
      <c r="I111" s="65"/>
      <c r="J111" s="95"/>
    </row>
    <row r="112" spans="1:10" s="30" customFormat="1" ht="16.5" customHeight="1">
      <c r="A112" s="36"/>
      <c r="B112" s="17"/>
      <c r="C112" s="85">
        <v>3293</v>
      </c>
      <c r="D112" s="67">
        <f>SUM(D113)</f>
        <v>1000</v>
      </c>
      <c r="E112" s="47" t="s">
        <v>25</v>
      </c>
      <c r="F112" s="67">
        <f>SUM(F113)</f>
        <v>1000</v>
      </c>
      <c r="G112" s="97">
        <f>SUM(G113)</f>
        <v>800</v>
      </c>
      <c r="H112" s="79"/>
      <c r="I112" s="67">
        <f>SUM(I113)</f>
        <v>0</v>
      </c>
      <c r="J112" s="97">
        <f>SUM(J113)</f>
        <v>0</v>
      </c>
    </row>
    <row r="113" spans="1:10" s="11" customFormat="1" ht="14.25">
      <c r="A113" s="12"/>
      <c r="B113" s="5"/>
      <c r="C113" s="83">
        <v>32931</v>
      </c>
      <c r="D113" s="65">
        <f>F113+I113+J113</f>
        <v>1000</v>
      </c>
      <c r="E113" s="45" t="s">
        <v>25</v>
      </c>
      <c r="F113" s="65">
        <v>1000</v>
      </c>
      <c r="G113" s="95">
        <v>800</v>
      </c>
      <c r="H113" s="74" t="s">
        <v>170</v>
      </c>
      <c r="I113" s="65"/>
      <c r="J113" s="95"/>
    </row>
    <row r="114" spans="1:10" s="30" customFormat="1" ht="16.5" customHeight="1">
      <c r="A114" s="36"/>
      <c r="B114" s="17"/>
      <c r="C114" s="85">
        <v>3294</v>
      </c>
      <c r="D114" s="67">
        <f>SUM(D115:D116)</f>
        <v>250</v>
      </c>
      <c r="E114" s="47" t="s">
        <v>28</v>
      </c>
      <c r="F114" s="67">
        <f>SUM(F115:F116)</f>
        <v>250</v>
      </c>
      <c r="G114" s="97">
        <f>SUM(G115:G116)</f>
        <v>200</v>
      </c>
      <c r="H114" s="79"/>
      <c r="I114" s="67">
        <f>SUM(I115:I116)</f>
        <v>0</v>
      </c>
      <c r="J114" s="97">
        <f>SUM(J115:J116)</f>
        <v>0</v>
      </c>
    </row>
    <row r="115" spans="1:10" s="11" customFormat="1" ht="14.25">
      <c r="A115" s="12"/>
      <c r="B115" s="5"/>
      <c r="C115" s="83">
        <v>32941</v>
      </c>
      <c r="D115" s="65">
        <f>F115+I115</f>
        <v>250</v>
      </c>
      <c r="E115" s="45" t="s">
        <v>107</v>
      </c>
      <c r="F115" s="65">
        <v>250</v>
      </c>
      <c r="G115" s="95">
        <v>200</v>
      </c>
      <c r="H115" s="74" t="s">
        <v>170</v>
      </c>
      <c r="I115" s="65"/>
      <c r="J115" s="95"/>
    </row>
    <row r="116" spans="1:10" s="11" customFormat="1" ht="14.25">
      <c r="A116" s="12"/>
      <c r="B116" s="5"/>
      <c r="C116" s="83">
        <v>32942</v>
      </c>
      <c r="D116" s="65"/>
      <c r="E116" s="45" t="s">
        <v>108</v>
      </c>
      <c r="F116" s="65"/>
      <c r="G116" s="95"/>
      <c r="H116" s="74"/>
      <c r="I116" s="65"/>
      <c r="J116" s="95"/>
    </row>
    <row r="117" spans="1:10" s="30" customFormat="1" ht="16.5" customHeight="1">
      <c r="A117" s="18"/>
      <c r="B117" s="17"/>
      <c r="C117" s="85">
        <v>3299</v>
      </c>
      <c r="D117" s="67">
        <f>SUM(D118)</f>
        <v>102500</v>
      </c>
      <c r="E117" s="47" t="s">
        <v>17</v>
      </c>
      <c r="F117" s="67">
        <f>SUM(F118)</f>
        <v>4500</v>
      </c>
      <c r="G117" s="97">
        <f>SUM(G118)</f>
        <v>3600</v>
      </c>
      <c r="H117" s="79"/>
      <c r="I117" s="67">
        <f>SUM(I118)</f>
        <v>3000</v>
      </c>
      <c r="J117" s="97">
        <f>SUM(J118)</f>
        <v>95000</v>
      </c>
    </row>
    <row r="118" spans="1:10" s="11" customFormat="1" ht="14.25">
      <c r="A118" s="12"/>
      <c r="B118" s="5"/>
      <c r="C118" s="83">
        <v>32999</v>
      </c>
      <c r="D118" s="65">
        <f>F118+I118+J118</f>
        <v>102500</v>
      </c>
      <c r="E118" s="45" t="s">
        <v>17</v>
      </c>
      <c r="F118" s="65">
        <v>4500</v>
      </c>
      <c r="G118" s="95">
        <v>3600</v>
      </c>
      <c r="H118" s="74" t="s">
        <v>170</v>
      </c>
      <c r="I118" s="65">
        <v>3000</v>
      </c>
      <c r="J118" s="95">
        <v>95000</v>
      </c>
    </row>
    <row r="119" spans="1:10" s="9" customFormat="1" ht="6.75" customHeight="1">
      <c r="A119" s="8"/>
      <c r="B119" s="5"/>
      <c r="C119" s="83"/>
      <c r="D119" s="65"/>
      <c r="E119" s="45"/>
      <c r="F119" s="65"/>
      <c r="G119" s="95"/>
      <c r="H119" s="74"/>
      <c r="I119" s="65"/>
      <c r="J119" s="95"/>
    </row>
    <row r="120" spans="1:10" s="31" customFormat="1" ht="21" customHeight="1">
      <c r="A120" s="37"/>
      <c r="B120" s="14">
        <v>34</v>
      </c>
      <c r="C120" s="88"/>
      <c r="D120" s="64">
        <f>SUM(D121)</f>
        <v>2000</v>
      </c>
      <c r="E120" s="51" t="s">
        <v>19</v>
      </c>
      <c r="F120" s="64">
        <f>SUM(F121)</f>
        <v>2000</v>
      </c>
      <c r="G120" s="94">
        <f>SUM(G121)</f>
        <v>1600</v>
      </c>
      <c r="H120" s="77"/>
      <c r="I120" s="64">
        <f>SUM(I121)</f>
        <v>0</v>
      </c>
      <c r="J120" s="94">
        <f>SUM(J121)</f>
        <v>0</v>
      </c>
    </row>
    <row r="121" spans="1:10" s="33" customFormat="1" ht="18" customHeight="1">
      <c r="A121" s="24"/>
      <c r="B121" s="25"/>
      <c r="C121" s="84"/>
      <c r="D121" s="66">
        <f>SUM(D122+D125+D128+D132)</f>
        <v>2000</v>
      </c>
      <c r="E121" s="46" t="s">
        <v>20</v>
      </c>
      <c r="F121" s="66">
        <f>SUM(F122+F125+F128+F132)</f>
        <v>2000</v>
      </c>
      <c r="G121" s="96">
        <f>SUM(G122+G125+G128+G132)</f>
        <v>1600</v>
      </c>
      <c r="H121" s="78"/>
      <c r="I121" s="66">
        <f>SUM(I122+I125+I128+I132)</f>
        <v>0</v>
      </c>
      <c r="J121" s="96">
        <f>SUM(J122+J125+J128+J132)</f>
        <v>0</v>
      </c>
    </row>
    <row r="122" spans="1:10" s="30" customFormat="1" ht="16.5" customHeight="1">
      <c r="A122" s="18"/>
      <c r="B122" s="17"/>
      <c r="C122" s="85">
        <v>3431</v>
      </c>
      <c r="D122" s="67">
        <f>SUM(D123:D124)</f>
        <v>2000</v>
      </c>
      <c r="E122" s="47" t="s">
        <v>21</v>
      </c>
      <c r="F122" s="67">
        <f>SUM(F123:F124)</f>
        <v>2000</v>
      </c>
      <c r="G122" s="97">
        <f>SUM(G123:G124)</f>
        <v>1600</v>
      </c>
      <c r="H122" s="79"/>
      <c r="I122" s="67">
        <f>SUM(I123:I124)</f>
        <v>0</v>
      </c>
      <c r="J122" s="97">
        <f>SUM(J123:J124)</f>
        <v>0</v>
      </c>
    </row>
    <row r="123" spans="1:10" s="11" customFormat="1" ht="16.5" customHeight="1">
      <c r="A123" s="10"/>
      <c r="B123" s="5"/>
      <c r="C123" s="83">
        <v>34311</v>
      </c>
      <c r="D123" s="65">
        <f>F123+I123</f>
        <v>2000</v>
      </c>
      <c r="E123" s="45" t="s">
        <v>109</v>
      </c>
      <c r="F123" s="65">
        <v>2000</v>
      </c>
      <c r="G123" s="95">
        <v>1600</v>
      </c>
      <c r="H123" s="74" t="s">
        <v>170</v>
      </c>
      <c r="I123" s="65"/>
      <c r="J123" s="95"/>
    </row>
    <row r="124" spans="1:10" s="11" customFormat="1" ht="16.5" customHeight="1">
      <c r="A124" s="10"/>
      <c r="B124" s="5"/>
      <c r="C124" s="83">
        <v>34312</v>
      </c>
      <c r="D124" s="65"/>
      <c r="E124" s="45" t="s">
        <v>110</v>
      </c>
      <c r="F124" s="65"/>
      <c r="G124" s="95"/>
      <c r="H124" s="74"/>
      <c r="I124" s="65"/>
      <c r="J124" s="95"/>
    </row>
    <row r="125" spans="1:10" s="30" customFormat="1" ht="16.5" customHeight="1">
      <c r="A125" s="18"/>
      <c r="B125" s="17"/>
      <c r="C125" s="85">
        <v>3432</v>
      </c>
      <c r="D125" s="67">
        <f>SUM(D126:D127)</f>
        <v>0</v>
      </c>
      <c r="E125" s="47" t="s">
        <v>111</v>
      </c>
      <c r="F125" s="67">
        <f>SUM(F126:F127)</f>
        <v>0</v>
      </c>
      <c r="G125" s="97">
        <f>SUM(G126:G127)</f>
        <v>0</v>
      </c>
      <c r="H125" s="80"/>
      <c r="I125" s="67">
        <f>SUM(I126:I127)</f>
        <v>0</v>
      </c>
      <c r="J125" s="97">
        <f>SUM(J126:J127)</f>
        <v>0</v>
      </c>
    </row>
    <row r="126" spans="1:10" s="11" customFormat="1" ht="16.5" customHeight="1">
      <c r="A126" s="10"/>
      <c r="B126" s="5"/>
      <c r="C126" s="83">
        <v>34321</v>
      </c>
      <c r="D126" s="65"/>
      <c r="E126" s="45" t="s">
        <v>112</v>
      </c>
      <c r="F126" s="65"/>
      <c r="G126" s="95"/>
      <c r="H126" s="74"/>
      <c r="I126" s="65"/>
      <c r="J126" s="95"/>
    </row>
    <row r="127" spans="1:10" s="11" customFormat="1" ht="16.5" customHeight="1">
      <c r="A127" s="10"/>
      <c r="B127" s="5"/>
      <c r="C127" s="83">
        <v>34324</v>
      </c>
      <c r="D127" s="65"/>
      <c r="E127" s="45" t="s">
        <v>113</v>
      </c>
      <c r="F127" s="65"/>
      <c r="G127" s="95"/>
      <c r="H127" s="74"/>
      <c r="I127" s="65"/>
      <c r="J127" s="95"/>
    </row>
    <row r="128" spans="1:10" s="30" customFormat="1" ht="16.5" customHeight="1">
      <c r="A128" s="18"/>
      <c r="B128" s="17"/>
      <c r="C128" s="85">
        <v>3433</v>
      </c>
      <c r="D128" s="67">
        <f>SUM(D129:D131)</f>
        <v>0</v>
      </c>
      <c r="E128" s="47" t="s">
        <v>26</v>
      </c>
      <c r="F128" s="67">
        <f>SUM(F129:F131)</f>
        <v>0</v>
      </c>
      <c r="G128" s="97">
        <f>SUM(G129:G131)</f>
        <v>0</v>
      </c>
      <c r="H128" s="80"/>
      <c r="I128" s="67">
        <f>SUM(I129:I131)</f>
        <v>0</v>
      </c>
      <c r="J128" s="97">
        <f>SUM(J129:J131)</f>
        <v>0</v>
      </c>
    </row>
    <row r="129" spans="1:10" s="11" customFormat="1" ht="16.5" customHeight="1">
      <c r="A129" s="10"/>
      <c r="B129" s="5"/>
      <c r="C129" s="83">
        <v>34331</v>
      </c>
      <c r="D129" s="65"/>
      <c r="E129" s="45" t="s">
        <v>114</v>
      </c>
      <c r="F129" s="65"/>
      <c r="G129" s="95"/>
      <c r="H129" s="74"/>
      <c r="I129" s="65"/>
      <c r="J129" s="95"/>
    </row>
    <row r="130" spans="1:10" s="11" customFormat="1" ht="16.5" customHeight="1">
      <c r="A130" s="10"/>
      <c r="B130" s="5"/>
      <c r="C130" s="83">
        <v>34332</v>
      </c>
      <c r="D130" s="65"/>
      <c r="E130" s="45" t="s">
        <v>115</v>
      </c>
      <c r="F130" s="65"/>
      <c r="G130" s="95"/>
      <c r="H130" s="74"/>
      <c r="I130" s="65"/>
      <c r="J130" s="95"/>
    </row>
    <row r="131" spans="1:10" s="11" customFormat="1" ht="16.5" customHeight="1">
      <c r="A131" s="10"/>
      <c r="B131" s="5"/>
      <c r="C131" s="83">
        <v>34333</v>
      </c>
      <c r="D131" s="65"/>
      <c r="E131" s="45" t="s">
        <v>116</v>
      </c>
      <c r="F131" s="65"/>
      <c r="G131" s="95"/>
      <c r="H131" s="74"/>
      <c r="I131" s="65"/>
      <c r="J131" s="95"/>
    </row>
    <row r="132" spans="1:10" s="30" customFormat="1" ht="16.5" customHeight="1">
      <c r="A132" s="18"/>
      <c r="B132" s="17"/>
      <c r="C132" s="85">
        <v>3434</v>
      </c>
      <c r="D132" s="67">
        <f>SUM(D133)</f>
        <v>0</v>
      </c>
      <c r="E132" s="47" t="s">
        <v>117</v>
      </c>
      <c r="F132" s="67">
        <f>SUM(F133)</f>
        <v>0</v>
      </c>
      <c r="G132" s="97">
        <f>SUM(G133)</f>
        <v>0</v>
      </c>
      <c r="H132" s="80"/>
      <c r="I132" s="67">
        <f>SUM(I133)</f>
        <v>0</v>
      </c>
      <c r="J132" s="97">
        <f>SUM(J133)</f>
        <v>0</v>
      </c>
    </row>
    <row r="133" spans="1:10" s="11" customFormat="1" ht="16.5" customHeight="1">
      <c r="A133" s="10"/>
      <c r="B133" s="5"/>
      <c r="C133" s="83">
        <v>34349</v>
      </c>
      <c r="D133" s="65"/>
      <c r="E133" s="45" t="s">
        <v>117</v>
      </c>
      <c r="F133" s="65"/>
      <c r="G133" s="95"/>
      <c r="H133" s="74"/>
      <c r="I133" s="65"/>
      <c r="J133" s="95"/>
    </row>
    <row r="134" spans="1:10" s="6" customFormat="1" ht="6" customHeight="1">
      <c r="A134" s="4"/>
      <c r="B134" s="5"/>
      <c r="C134" s="89"/>
      <c r="D134" s="65"/>
      <c r="E134" s="52"/>
      <c r="F134" s="65"/>
      <c r="G134" s="95"/>
      <c r="H134" s="74"/>
      <c r="I134" s="65"/>
      <c r="J134" s="95"/>
    </row>
    <row r="135" spans="1:10" s="34" customFormat="1" ht="22.5">
      <c r="A135" s="38"/>
      <c r="B135" s="14">
        <v>42</v>
      </c>
      <c r="C135" s="82"/>
      <c r="D135" s="64">
        <f>SUM(D136+D169+D173)</f>
        <v>0</v>
      </c>
      <c r="E135" s="53" t="s">
        <v>30</v>
      </c>
      <c r="F135" s="64">
        <f>SUM(F136+F169+F173)</f>
        <v>0</v>
      </c>
      <c r="G135" s="94">
        <f>SUM(G136+G169+G173)</f>
        <v>0</v>
      </c>
      <c r="H135" s="77"/>
      <c r="I135" s="64">
        <f>SUM(I136+I169+I173)</f>
        <v>0</v>
      </c>
      <c r="J135" s="94">
        <f>SUM(J136+J169+J173)</f>
        <v>0</v>
      </c>
    </row>
    <row r="136" spans="1:10" s="33" customFormat="1" ht="18" customHeight="1">
      <c r="A136" s="24"/>
      <c r="B136" s="25"/>
      <c r="C136" s="90"/>
      <c r="D136" s="66">
        <f>SUM(D137+D141+D146+D153+D156+D161+D164)</f>
        <v>0</v>
      </c>
      <c r="E136" s="46" t="s">
        <v>29</v>
      </c>
      <c r="F136" s="66">
        <f>SUM(F137+F141+F146+F153+F156+F161+F164)</f>
        <v>0</v>
      </c>
      <c r="G136" s="96">
        <f>SUM(G137+G141+G146+G153+G156+G161+G164)</f>
        <v>0</v>
      </c>
      <c r="H136" s="78"/>
      <c r="I136" s="66">
        <f>SUM(I137+I141+I146+I153+I156+I161+I164)</f>
        <v>0</v>
      </c>
      <c r="J136" s="96">
        <f>SUM(J137+J141+J146+J153+J156+J161+J164)</f>
        <v>0</v>
      </c>
    </row>
    <row r="137" spans="1:10" s="30" customFormat="1" ht="16.5" customHeight="1">
      <c r="A137" s="18"/>
      <c r="B137" s="17"/>
      <c r="C137" s="85">
        <v>4221</v>
      </c>
      <c r="D137" s="67">
        <f>SUM(D138:D140)</f>
        <v>0</v>
      </c>
      <c r="E137" s="47" t="s">
        <v>31</v>
      </c>
      <c r="F137" s="67">
        <f>SUM(F138:F140)</f>
        <v>0</v>
      </c>
      <c r="G137" s="97">
        <f>SUM(G138:G140)</f>
        <v>0</v>
      </c>
      <c r="H137" s="80"/>
      <c r="I137" s="67">
        <f>SUM(I138:I140)</f>
        <v>0</v>
      </c>
      <c r="J137" s="97">
        <f>SUM(J138:J140)</f>
        <v>0</v>
      </c>
    </row>
    <row r="138" spans="1:10" s="11" customFormat="1" ht="14.25">
      <c r="A138" s="10"/>
      <c r="B138" s="5"/>
      <c r="C138" s="83">
        <v>42211</v>
      </c>
      <c r="D138" s="65"/>
      <c r="E138" s="45" t="s">
        <v>118</v>
      </c>
      <c r="F138" s="65"/>
      <c r="G138" s="95"/>
      <c r="H138" s="74"/>
      <c r="I138" s="65">
        <v>0</v>
      </c>
      <c r="J138" s="95"/>
    </row>
    <row r="139" spans="1:10" s="11" customFormat="1" ht="14.25">
      <c r="A139" s="10"/>
      <c r="B139" s="5"/>
      <c r="C139" s="83">
        <v>42212</v>
      </c>
      <c r="D139" s="65"/>
      <c r="E139" s="45" t="s">
        <v>119</v>
      </c>
      <c r="F139" s="65"/>
      <c r="G139" s="95"/>
      <c r="H139" s="74"/>
      <c r="I139" s="65"/>
      <c r="J139" s="95"/>
    </row>
    <row r="140" spans="1:10" s="11" customFormat="1" ht="14.25">
      <c r="A140" s="10"/>
      <c r="B140" s="5"/>
      <c r="C140" s="83">
        <v>42219</v>
      </c>
      <c r="D140" s="65"/>
      <c r="E140" s="45" t="s">
        <v>120</v>
      </c>
      <c r="F140" s="65"/>
      <c r="G140" s="95"/>
      <c r="H140" s="74"/>
      <c r="I140" s="65"/>
      <c r="J140" s="95"/>
    </row>
    <row r="141" spans="1:10" s="30" customFormat="1" ht="16.5" customHeight="1">
      <c r="A141" s="18"/>
      <c r="B141" s="17"/>
      <c r="C141" s="85">
        <v>4222</v>
      </c>
      <c r="D141" s="67">
        <f>SUM(D142:D145)</f>
        <v>0</v>
      </c>
      <c r="E141" s="47" t="s">
        <v>32</v>
      </c>
      <c r="F141" s="67">
        <f>SUM(F142:F145)</f>
        <v>0</v>
      </c>
      <c r="G141" s="97">
        <f>SUM(G142:G145)</f>
        <v>0</v>
      </c>
      <c r="H141" s="80"/>
      <c r="I141" s="67">
        <f>SUM(I142:I145)</f>
        <v>0</v>
      </c>
      <c r="J141" s="97">
        <f>SUM(J142:J145)</f>
        <v>0</v>
      </c>
    </row>
    <row r="142" spans="1:10" s="11" customFormat="1" ht="14.25">
      <c r="A142" s="10"/>
      <c r="B142" s="5"/>
      <c r="C142" s="83">
        <v>42221</v>
      </c>
      <c r="D142" s="65"/>
      <c r="E142" s="45" t="s">
        <v>121</v>
      </c>
      <c r="F142" s="65"/>
      <c r="G142" s="95"/>
      <c r="H142" s="74"/>
      <c r="I142" s="65"/>
      <c r="J142" s="95"/>
    </row>
    <row r="143" spans="1:10" s="11" customFormat="1" ht="14.25">
      <c r="A143" s="10"/>
      <c r="B143" s="5"/>
      <c r="C143" s="83">
        <v>42222</v>
      </c>
      <c r="D143" s="65"/>
      <c r="E143" s="45" t="s">
        <v>122</v>
      </c>
      <c r="F143" s="65"/>
      <c r="G143" s="95"/>
      <c r="H143" s="74"/>
      <c r="I143" s="65"/>
      <c r="J143" s="95"/>
    </row>
    <row r="144" spans="1:10" s="11" customFormat="1" ht="24">
      <c r="A144" s="10"/>
      <c r="B144" s="5"/>
      <c r="C144" s="83">
        <v>42223</v>
      </c>
      <c r="D144" s="65"/>
      <c r="E144" s="45" t="s">
        <v>123</v>
      </c>
      <c r="F144" s="65"/>
      <c r="G144" s="95"/>
      <c r="H144" s="74"/>
      <c r="I144" s="65"/>
      <c r="J144" s="95"/>
    </row>
    <row r="145" spans="1:10" s="11" customFormat="1" ht="14.25">
      <c r="A145" s="10"/>
      <c r="B145" s="5"/>
      <c r="C145" s="83">
        <v>42229</v>
      </c>
      <c r="D145" s="65"/>
      <c r="E145" s="45" t="s">
        <v>124</v>
      </c>
      <c r="F145" s="65"/>
      <c r="G145" s="95"/>
      <c r="H145" s="74"/>
      <c r="I145" s="65"/>
      <c r="J145" s="95"/>
    </row>
    <row r="146" spans="1:10" s="30" customFormat="1" ht="15">
      <c r="A146" s="18"/>
      <c r="B146" s="17"/>
      <c r="C146" s="85">
        <v>4223</v>
      </c>
      <c r="D146" s="67">
        <f>SUM(D147:D152)</f>
        <v>0</v>
      </c>
      <c r="E146" s="47" t="s">
        <v>33</v>
      </c>
      <c r="F146" s="67">
        <f>SUM(F147:F152)</f>
        <v>0</v>
      </c>
      <c r="G146" s="97">
        <f>SUM(G147:G152)</f>
        <v>0</v>
      </c>
      <c r="H146" s="80"/>
      <c r="I146" s="67">
        <f>SUM(I147:I152)</f>
        <v>0</v>
      </c>
      <c r="J146" s="97">
        <f>SUM(J147:J152)</f>
        <v>0</v>
      </c>
    </row>
    <row r="147" spans="1:10" s="11" customFormat="1" ht="14.25">
      <c r="A147" s="10"/>
      <c r="B147" s="5"/>
      <c r="C147" s="83">
        <v>42231</v>
      </c>
      <c r="D147" s="65"/>
      <c r="E147" s="45" t="s">
        <v>125</v>
      </c>
      <c r="F147" s="65"/>
      <c r="G147" s="95"/>
      <c r="H147" s="74"/>
      <c r="I147" s="65"/>
      <c r="J147" s="95"/>
    </row>
    <row r="148" spans="1:10" s="11" customFormat="1" ht="14.25">
      <c r="A148" s="10"/>
      <c r="B148" s="5"/>
      <c r="C148" s="83">
        <v>42232</v>
      </c>
      <c r="D148" s="65"/>
      <c r="E148" s="45" t="s">
        <v>126</v>
      </c>
      <c r="F148" s="65"/>
      <c r="G148" s="95"/>
      <c r="H148" s="74"/>
      <c r="I148" s="65"/>
      <c r="J148" s="95"/>
    </row>
    <row r="149" spans="1:10" s="11" customFormat="1" ht="14.25">
      <c r="A149" s="10"/>
      <c r="B149" s="5"/>
      <c r="C149" s="83">
        <v>42233</v>
      </c>
      <c r="D149" s="65"/>
      <c r="E149" s="45" t="s">
        <v>127</v>
      </c>
      <c r="F149" s="65"/>
      <c r="G149" s="95"/>
      <c r="H149" s="74"/>
      <c r="I149" s="65"/>
      <c r="J149" s="95"/>
    </row>
    <row r="150" spans="1:10" s="11" customFormat="1" ht="14.25">
      <c r="A150" s="10"/>
      <c r="B150" s="5"/>
      <c r="C150" s="83">
        <v>42234</v>
      </c>
      <c r="D150" s="65"/>
      <c r="E150" s="45" t="s">
        <v>128</v>
      </c>
      <c r="F150" s="65"/>
      <c r="G150" s="95"/>
      <c r="H150" s="74"/>
      <c r="I150" s="65"/>
      <c r="J150" s="95"/>
    </row>
    <row r="151" spans="1:10" s="11" customFormat="1" ht="14.25">
      <c r="A151" s="10"/>
      <c r="B151" s="5"/>
      <c r="C151" s="83">
        <v>42235</v>
      </c>
      <c r="D151" s="65"/>
      <c r="E151" s="45" t="s">
        <v>129</v>
      </c>
      <c r="F151" s="65"/>
      <c r="G151" s="95"/>
      <c r="H151" s="74"/>
      <c r="I151" s="65"/>
      <c r="J151" s="95"/>
    </row>
    <row r="152" spans="1:10" s="11" customFormat="1" ht="14.25">
      <c r="A152" s="10"/>
      <c r="B152" s="5"/>
      <c r="C152" s="83">
        <v>42239</v>
      </c>
      <c r="D152" s="65"/>
      <c r="E152" s="45" t="s">
        <v>130</v>
      </c>
      <c r="F152" s="65"/>
      <c r="G152" s="95"/>
      <c r="H152" s="74"/>
      <c r="I152" s="65"/>
      <c r="J152" s="95"/>
    </row>
    <row r="153" spans="1:10" s="30" customFormat="1" ht="15">
      <c r="A153" s="18"/>
      <c r="B153" s="17"/>
      <c r="C153" s="85">
        <v>4224</v>
      </c>
      <c r="D153" s="67">
        <f>SUM(D154:D155)</f>
        <v>0</v>
      </c>
      <c r="E153" s="47" t="s">
        <v>131</v>
      </c>
      <c r="F153" s="67">
        <f>SUM(F154:F155)</f>
        <v>0</v>
      </c>
      <c r="G153" s="97">
        <f>SUM(G154:G155)</f>
        <v>0</v>
      </c>
      <c r="H153" s="80"/>
      <c r="I153" s="67">
        <f>SUM(I154:I155)</f>
        <v>0</v>
      </c>
      <c r="J153" s="97">
        <f>SUM(J154:J155)</f>
        <v>0</v>
      </c>
    </row>
    <row r="154" spans="1:10" s="11" customFormat="1" ht="14.25">
      <c r="A154" s="10"/>
      <c r="B154" s="5"/>
      <c r="C154" s="83">
        <v>42241</v>
      </c>
      <c r="D154" s="68">
        <v>0</v>
      </c>
      <c r="E154" s="45" t="s">
        <v>132</v>
      </c>
      <c r="F154" s="68">
        <v>0</v>
      </c>
      <c r="G154" s="98">
        <v>0</v>
      </c>
      <c r="H154" s="74"/>
      <c r="I154" s="68">
        <v>0</v>
      </c>
      <c r="J154" s="98">
        <v>0</v>
      </c>
    </row>
    <row r="155" spans="1:10" s="11" customFormat="1" ht="14.25">
      <c r="A155" s="10"/>
      <c r="B155" s="5"/>
      <c r="C155" s="83">
        <v>42242</v>
      </c>
      <c r="D155" s="68"/>
      <c r="E155" s="45" t="s">
        <v>133</v>
      </c>
      <c r="F155" s="68"/>
      <c r="G155" s="98"/>
      <c r="H155" s="75"/>
      <c r="I155" s="68"/>
      <c r="J155" s="98"/>
    </row>
    <row r="156" spans="1:10" s="30" customFormat="1" ht="15">
      <c r="A156" s="18"/>
      <c r="B156" s="17"/>
      <c r="C156" s="85">
        <v>4225</v>
      </c>
      <c r="D156" s="67">
        <f>SUM(D157:D160)</f>
        <v>0</v>
      </c>
      <c r="E156" s="47" t="s">
        <v>34</v>
      </c>
      <c r="F156" s="67">
        <f>SUM(F157:F160)</f>
        <v>0</v>
      </c>
      <c r="G156" s="97">
        <f>SUM(G157:G160)</f>
        <v>0</v>
      </c>
      <c r="H156" s="80"/>
      <c r="I156" s="67">
        <f>SUM(I157:I160)</f>
        <v>0</v>
      </c>
      <c r="J156" s="97">
        <f>SUM(J157:J160)</f>
        <v>0</v>
      </c>
    </row>
    <row r="157" spans="1:10" s="11" customFormat="1" ht="14.25">
      <c r="A157" s="10"/>
      <c r="B157" s="5"/>
      <c r="C157" s="83">
        <v>42251</v>
      </c>
      <c r="D157" s="65"/>
      <c r="E157" s="45" t="s">
        <v>134</v>
      </c>
      <c r="F157" s="65"/>
      <c r="G157" s="95"/>
      <c r="H157" s="74"/>
      <c r="I157" s="65"/>
      <c r="J157" s="95"/>
    </row>
    <row r="158" spans="1:10" s="11" customFormat="1" ht="14.25">
      <c r="A158" s="10"/>
      <c r="B158" s="5"/>
      <c r="C158" s="83">
        <v>42252</v>
      </c>
      <c r="D158" s="65"/>
      <c r="E158" s="45" t="s">
        <v>135</v>
      </c>
      <c r="F158" s="65"/>
      <c r="G158" s="95"/>
      <c r="H158" s="74"/>
      <c r="I158" s="65"/>
      <c r="J158" s="95"/>
    </row>
    <row r="159" spans="1:10" s="11" customFormat="1" ht="14.25">
      <c r="A159" s="10"/>
      <c r="B159" s="5"/>
      <c r="C159" s="83">
        <v>42253</v>
      </c>
      <c r="D159" s="65"/>
      <c r="E159" s="45" t="s">
        <v>136</v>
      </c>
      <c r="F159" s="65"/>
      <c r="G159" s="95"/>
      <c r="H159" s="74"/>
      <c r="I159" s="65"/>
      <c r="J159" s="95"/>
    </row>
    <row r="160" spans="1:10" s="23" customFormat="1" ht="14.25">
      <c r="A160" s="21"/>
      <c r="B160" s="22"/>
      <c r="C160" s="86">
        <v>42259</v>
      </c>
      <c r="D160" s="68"/>
      <c r="E160" s="54" t="s">
        <v>137</v>
      </c>
      <c r="F160" s="68"/>
      <c r="G160" s="98"/>
      <c r="H160" s="75"/>
      <c r="I160" s="68"/>
      <c r="J160" s="98"/>
    </row>
    <row r="161" spans="1:10" s="30" customFormat="1" ht="15">
      <c r="A161" s="18"/>
      <c r="B161" s="17"/>
      <c r="C161" s="85">
        <v>4226</v>
      </c>
      <c r="D161" s="67">
        <f>SUM(D162:D163)</f>
        <v>0</v>
      </c>
      <c r="E161" s="47" t="s">
        <v>35</v>
      </c>
      <c r="F161" s="67">
        <f>SUM(F162:F163)</f>
        <v>0</v>
      </c>
      <c r="G161" s="97">
        <f>SUM(G162:G163)</f>
        <v>0</v>
      </c>
      <c r="H161" s="80"/>
      <c r="I161" s="67">
        <f>SUM(I162:I163)</f>
        <v>0</v>
      </c>
      <c r="J161" s="97">
        <f>SUM(J162:J163)</f>
        <v>0</v>
      </c>
    </row>
    <row r="162" spans="1:10" s="11" customFormat="1" ht="14.25">
      <c r="A162" s="10"/>
      <c r="B162" s="5"/>
      <c r="C162" s="83">
        <v>42261</v>
      </c>
      <c r="D162" s="65"/>
      <c r="E162" s="45" t="s">
        <v>138</v>
      </c>
      <c r="F162" s="65"/>
      <c r="G162" s="95"/>
      <c r="H162" s="74"/>
      <c r="I162" s="65"/>
      <c r="J162" s="95"/>
    </row>
    <row r="163" spans="1:10" s="11" customFormat="1" ht="14.25">
      <c r="A163" s="10"/>
      <c r="B163" s="5"/>
      <c r="C163" s="83">
        <v>42262</v>
      </c>
      <c r="D163" s="65"/>
      <c r="E163" s="45" t="s">
        <v>139</v>
      </c>
      <c r="F163" s="65"/>
      <c r="G163" s="95"/>
      <c r="H163" s="75"/>
      <c r="I163" s="65"/>
      <c r="J163" s="95"/>
    </row>
    <row r="164" spans="1:10" s="30" customFormat="1" ht="15">
      <c r="A164" s="18"/>
      <c r="B164" s="17"/>
      <c r="C164" s="85">
        <v>4227</v>
      </c>
      <c r="D164" s="67">
        <f>SUM(D165:D167)</f>
        <v>0</v>
      </c>
      <c r="E164" s="47" t="s">
        <v>36</v>
      </c>
      <c r="F164" s="67">
        <f>SUM(F165:F167)</f>
        <v>0</v>
      </c>
      <c r="G164" s="97">
        <f>SUM(G165:G167)</f>
        <v>0</v>
      </c>
      <c r="H164" s="80"/>
      <c r="I164" s="67">
        <f>SUM(I165:I167)</f>
        <v>0</v>
      </c>
      <c r="J164" s="97">
        <f>SUM(J165:J167)</f>
        <v>0</v>
      </c>
    </row>
    <row r="165" spans="1:10" s="11" customFormat="1" ht="14.25">
      <c r="A165" s="10"/>
      <c r="B165" s="5"/>
      <c r="C165" s="83">
        <v>42271</v>
      </c>
      <c r="D165" s="65"/>
      <c r="E165" s="45" t="s">
        <v>140</v>
      </c>
      <c r="F165" s="65"/>
      <c r="G165" s="95"/>
      <c r="H165" s="74"/>
      <c r="I165" s="65"/>
      <c r="J165" s="95"/>
    </row>
    <row r="166" spans="1:10" s="11" customFormat="1" ht="14.25">
      <c r="A166" s="10"/>
      <c r="B166" s="5"/>
      <c r="C166" s="83">
        <v>42272</v>
      </c>
      <c r="D166" s="65"/>
      <c r="E166" s="45" t="s">
        <v>141</v>
      </c>
      <c r="F166" s="65"/>
      <c r="G166" s="95"/>
      <c r="H166" s="74"/>
      <c r="I166" s="65"/>
      <c r="J166" s="95"/>
    </row>
    <row r="167" spans="1:10" s="11" customFormat="1" ht="14.25">
      <c r="A167" s="10"/>
      <c r="B167" s="5"/>
      <c r="C167" s="83">
        <v>42273</v>
      </c>
      <c r="D167" s="65"/>
      <c r="E167" s="45" t="s">
        <v>142</v>
      </c>
      <c r="F167" s="65"/>
      <c r="G167" s="95"/>
      <c r="H167" s="74"/>
      <c r="I167" s="65"/>
      <c r="J167" s="95"/>
    </row>
    <row r="168" spans="1:10" s="6" customFormat="1" ht="6" customHeight="1">
      <c r="A168" s="4"/>
      <c r="B168" s="5"/>
      <c r="C168" s="83"/>
      <c r="D168" s="69"/>
      <c r="E168" s="52"/>
      <c r="F168" s="69"/>
      <c r="G168" s="99"/>
      <c r="H168" s="74"/>
      <c r="I168" s="69"/>
      <c r="J168" s="99"/>
    </row>
    <row r="169" spans="1:10" s="33" customFormat="1" ht="18" customHeight="1">
      <c r="A169" s="24"/>
      <c r="B169" s="25"/>
      <c r="C169" s="84"/>
      <c r="D169" s="66">
        <f aca="true" t="shared" si="5" ref="D169:J170">SUM(D170)</f>
        <v>0</v>
      </c>
      <c r="E169" s="46" t="s">
        <v>143</v>
      </c>
      <c r="F169" s="66">
        <f t="shared" si="5"/>
        <v>0</v>
      </c>
      <c r="G169" s="96">
        <f t="shared" si="5"/>
        <v>0</v>
      </c>
      <c r="H169" s="78"/>
      <c r="I169" s="66">
        <f t="shared" si="5"/>
        <v>0</v>
      </c>
      <c r="J169" s="96">
        <f t="shared" si="5"/>
        <v>0</v>
      </c>
    </row>
    <row r="170" spans="1:10" s="30" customFormat="1" ht="15">
      <c r="A170" s="18"/>
      <c r="B170" s="17"/>
      <c r="C170" s="85">
        <v>4241</v>
      </c>
      <c r="D170" s="70">
        <f t="shared" si="5"/>
        <v>0</v>
      </c>
      <c r="E170" s="47" t="s">
        <v>150</v>
      </c>
      <c r="F170" s="70">
        <f t="shared" si="5"/>
        <v>0</v>
      </c>
      <c r="G170" s="100">
        <f t="shared" si="5"/>
        <v>0</v>
      </c>
      <c r="H170" s="80"/>
      <c r="I170" s="70">
        <f t="shared" si="5"/>
        <v>0</v>
      </c>
      <c r="J170" s="100">
        <f t="shared" si="5"/>
        <v>0</v>
      </c>
    </row>
    <row r="171" spans="1:10" s="11" customFormat="1" ht="14.25">
      <c r="A171" s="10"/>
      <c r="B171" s="5"/>
      <c r="C171" s="83">
        <v>42411</v>
      </c>
      <c r="D171" s="65">
        <v>0</v>
      </c>
      <c r="E171" s="45" t="s">
        <v>150</v>
      </c>
      <c r="F171" s="65">
        <v>0</v>
      </c>
      <c r="G171" s="95">
        <v>0</v>
      </c>
      <c r="H171" s="74"/>
      <c r="I171" s="65">
        <v>0</v>
      </c>
      <c r="J171" s="95">
        <v>0</v>
      </c>
    </row>
    <row r="172" spans="1:10" s="41" customFormat="1" ht="15">
      <c r="A172" s="42"/>
      <c r="B172" s="43"/>
      <c r="C172" s="90"/>
      <c r="D172" s="66">
        <f aca="true" t="shared" si="6" ref="D172:J173">D173</f>
        <v>0</v>
      </c>
      <c r="E172" s="46" t="s">
        <v>152</v>
      </c>
      <c r="F172" s="66">
        <f t="shared" si="6"/>
        <v>0</v>
      </c>
      <c r="G172" s="96">
        <f t="shared" si="6"/>
        <v>0</v>
      </c>
      <c r="H172" s="81"/>
      <c r="I172" s="66">
        <f t="shared" si="6"/>
        <v>0</v>
      </c>
      <c r="J172" s="96">
        <f t="shared" si="6"/>
        <v>0</v>
      </c>
    </row>
    <row r="173" spans="1:10" s="41" customFormat="1" ht="15">
      <c r="A173" s="18"/>
      <c r="B173" s="17"/>
      <c r="C173" s="85">
        <v>4262</v>
      </c>
      <c r="D173" s="70">
        <f t="shared" si="6"/>
        <v>0</v>
      </c>
      <c r="E173" s="47" t="s">
        <v>151</v>
      </c>
      <c r="F173" s="70">
        <f t="shared" si="6"/>
        <v>0</v>
      </c>
      <c r="G173" s="100">
        <f t="shared" si="6"/>
        <v>0</v>
      </c>
      <c r="H173" s="80"/>
      <c r="I173" s="70">
        <f t="shared" si="6"/>
        <v>0</v>
      </c>
      <c r="J173" s="100">
        <f t="shared" si="6"/>
        <v>0</v>
      </c>
    </row>
    <row r="174" spans="1:10" s="6" customFormat="1" ht="17.25" customHeight="1">
      <c r="A174" s="4"/>
      <c r="B174" s="5"/>
      <c r="C174" s="83">
        <v>42621</v>
      </c>
      <c r="D174" s="65">
        <v>0</v>
      </c>
      <c r="E174" s="45" t="s">
        <v>151</v>
      </c>
      <c r="F174" s="65">
        <v>0</v>
      </c>
      <c r="G174" s="95">
        <v>0</v>
      </c>
      <c r="H174" s="74"/>
      <c r="I174" s="65">
        <v>0</v>
      </c>
      <c r="J174" s="95">
        <v>0</v>
      </c>
    </row>
    <row r="175" spans="1:10" s="34" customFormat="1" ht="24">
      <c r="A175" s="19"/>
      <c r="B175" s="14">
        <v>45</v>
      </c>
      <c r="C175" s="88"/>
      <c r="D175" s="64">
        <f>SUM(D176+D179)</f>
        <v>0</v>
      </c>
      <c r="E175" s="51" t="s">
        <v>23</v>
      </c>
      <c r="F175" s="64">
        <f>SUM(F176+F179)</f>
        <v>0</v>
      </c>
      <c r="G175" s="94">
        <f>SUM(G176+G179)</f>
        <v>0</v>
      </c>
      <c r="H175" s="77"/>
      <c r="I175" s="64">
        <f>SUM(I176+I179)</f>
        <v>0</v>
      </c>
      <c r="J175" s="94">
        <f>SUM(J176+J179)</f>
        <v>0</v>
      </c>
    </row>
    <row r="176" spans="1:10" s="33" customFormat="1" ht="18" customHeight="1">
      <c r="A176" s="24"/>
      <c r="B176" s="25"/>
      <c r="C176" s="84"/>
      <c r="D176" s="66">
        <f aca="true" t="shared" si="7" ref="D176:J177">SUM(D177)</f>
        <v>0</v>
      </c>
      <c r="E176" s="46" t="s">
        <v>22</v>
      </c>
      <c r="F176" s="66">
        <f t="shared" si="7"/>
        <v>0</v>
      </c>
      <c r="G176" s="96">
        <f t="shared" si="7"/>
        <v>0</v>
      </c>
      <c r="H176" s="78"/>
      <c r="I176" s="66">
        <f t="shared" si="7"/>
        <v>0</v>
      </c>
      <c r="J176" s="96">
        <f t="shared" si="7"/>
        <v>0</v>
      </c>
    </row>
    <row r="177" spans="1:10" s="23" customFormat="1" ht="14.25">
      <c r="A177" s="15"/>
      <c r="B177" s="16"/>
      <c r="C177" s="87"/>
      <c r="D177" s="67">
        <f t="shared" si="7"/>
        <v>0</v>
      </c>
      <c r="E177" s="47" t="s">
        <v>22</v>
      </c>
      <c r="F177" s="67">
        <f t="shared" si="7"/>
        <v>0</v>
      </c>
      <c r="G177" s="97">
        <f t="shared" si="7"/>
        <v>0</v>
      </c>
      <c r="H177" s="79"/>
      <c r="I177" s="67">
        <f t="shared" si="7"/>
        <v>0</v>
      </c>
      <c r="J177" s="97">
        <f t="shared" si="7"/>
        <v>0</v>
      </c>
    </row>
    <row r="178" spans="1:10" s="11" customFormat="1" ht="14.25">
      <c r="A178" s="10"/>
      <c r="B178" s="5"/>
      <c r="C178" s="83">
        <v>45111</v>
      </c>
      <c r="D178" s="65"/>
      <c r="E178" s="45" t="s">
        <v>22</v>
      </c>
      <c r="F178" s="65"/>
      <c r="G178" s="95"/>
      <c r="H178" s="75"/>
      <c r="I178" s="65"/>
      <c r="J178" s="95"/>
    </row>
    <row r="179" spans="1:10" s="23" customFormat="1" ht="18" customHeight="1">
      <c r="A179" s="24"/>
      <c r="B179" s="25"/>
      <c r="C179" s="84"/>
      <c r="D179" s="66">
        <f aca="true" t="shared" si="8" ref="D179:J180">SUM(D180)</f>
        <v>0</v>
      </c>
      <c r="E179" s="46" t="s">
        <v>144</v>
      </c>
      <c r="F179" s="66">
        <f t="shared" si="8"/>
        <v>0</v>
      </c>
      <c r="G179" s="96">
        <f t="shared" si="8"/>
        <v>0</v>
      </c>
      <c r="H179" s="78"/>
      <c r="I179" s="66">
        <f t="shared" si="8"/>
        <v>0</v>
      </c>
      <c r="J179" s="96">
        <f t="shared" si="8"/>
        <v>0</v>
      </c>
    </row>
    <row r="180" spans="1:10" s="23" customFormat="1" ht="14.25">
      <c r="A180" s="15"/>
      <c r="B180" s="16"/>
      <c r="C180" s="87"/>
      <c r="D180" s="67">
        <f t="shared" si="8"/>
        <v>0</v>
      </c>
      <c r="E180" s="47" t="s">
        <v>144</v>
      </c>
      <c r="F180" s="67">
        <f t="shared" si="8"/>
        <v>0</v>
      </c>
      <c r="G180" s="97">
        <f t="shared" si="8"/>
        <v>0</v>
      </c>
      <c r="H180" s="79"/>
      <c r="I180" s="67">
        <f t="shared" si="8"/>
        <v>0</v>
      </c>
      <c r="J180" s="97">
        <f t="shared" si="8"/>
        <v>0</v>
      </c>
    </row>
    <row r="181" spans="1:10" s="11" customFormat="1" ht="14.25">
      <c r="A181" s="10"/>
      <c r="B181" s="5"/>
      <c r="C181" s="83">
        <v>45211</v>
      </c>
      <c r="D181" s="69"/>
      <c r="E181" s="45" t="s">
        <v>144</v>
      </c>
      <c r="F181" s="69"/>
      <c r="G181" s="99"/>
      <c r="H181" s="74"/>
      <c r="I181" s="69"/>
      <c r="J181" s="99"/>
    </row>
    <row r="182" spans="1:10" s="11" customFormat="1" ht="14.25">
      <c r="A182" s="103"/>
      <c r="C182" s="104"/>
      <c r="D182" s="71"/>
      <c r="E182" s="105"/>
      <c r="F182" s="71"/>
      <c r="G182" s="71"/>
      <c r="H182" s="57"/>
      <c r="I182" s="71"/>
      <c r="J182" s="71"/>
    </row>
    <row r="183" spans="1:10" s="107" customFormat="1" ht="13.5" customHeight="1">
      <c r="A183" s="106" t="s">
        <v>171</v>
      </c>
      <c r="C183" s="104"/>
      <c r="D183" s="71"/>
      <c r="E183" s="105"/>
      <c r="F183" s="71"/>
      <c r="G183" s="71"/>
      <c r="H183" s="57"/>
      <c r="I183" s="71"/>
      <c r="J183" s="71"/>
    </row>
    <row r="184" spans="1:10" s="107" customFormat="1" ht="13.5" customHeight="1">
      <c r="A184" s="106" t="s">
        <v>181</v>
      </c>
      <c r="C184" s="104"/>
      <c r="D184" s="71"/>
      <c r="E184" s="105"/>
      <c r="F184" s="71"/>
      <c r="G184" s="71"/>
      <c r="H184" s="57"/>
      <c r="I184" s="71"/>
      <c r="J184" s="71"/>
    </row>
    <row r="185" spans="1:10" s="107" customFormat="1" ht="13.5" customHeight="1">
      <c r="A185" s="106"/>
      <c r="C185" s="104"/>
      <c r="D185" s="71"/>
      <c r="E185" s="105"/>
      <c r="F185" s="71"/>
      <c r="G185" s="71"/>
      <c r="H185" s="57"/>
      <c r="I185" s="71"/>
      <c r="J185" s="71"/>
    </row>
    <row r="186" spans="1:10" s="107" customFormat="1" ht="13.5" customHeight="1">
      <c r="A186" s="106"/>
      <c r="C186" s="104"/>
      <c r="D186" s="71"/>
      <c r="E186" s="105"/>
      <c r="F186" s="71"/>
      <c r="G186" s="71"/>
      <c r="H186" s="57"/>
      <c r="I186" s="71"/>
      <c r="J186" s="71"/>
    </row>
    <row r="187" spans="1:10" s="107" customFormat="1" ht="13.5" customHeight="1">
      <c r="A187" s="106" t="s">
        <v>172</v>
      </c>
      <c r="C187" s="104"/>
      <c r="D187" s="71"/>
      <c r="E187" s="105"/>
      <c r="F187" s="71"/>
      <c r="G187" s="71"/>
      <c r="H187" s="57"/>
      <c r="I187" s="71"/>
      <c r="J187" s="71"/>
    </row>
    <row r="188" spans="1:10" s="108" customFormat="1" ht="13.5" customHeight="1">
      <c r="A188" s="106" t="s">
        <v>173</v>
      </c>
      <c r="C188" s="44"/>
      <c r="D188" s="63"/>
      <c r="E188" s="55"/>
      <c r="F188" s="63"/>
      <c r="G188" s="63"/>
      <c r="H188" s="57"/>
      <c r="I188" s="63"/>
      <c r="J188" s="63"/>
    </row>
    <row r="189" spans="1:10" s="3" customFormat="1" ht="24.75" customHeight="1">
      <c r="A189" s="61" t="s">
        <v>180</v>
      </c>
      <c r="B189" s="61"/>
      <c r="C189" s="44"/>
      <c r="D189" s="62"/>
      <c r="E189" s="55" t="s">
        <v>159</v>
      </c>
      <c r="F189" s="101"/>
      <c r="G189" s="62"/>
      <c r="H189" s="57"/>
      <c r="I189" s="101" t="s">
        <v>161</v>
      </c>
      <c r="J189" s="101"/>
    </row>
    <row r="190" spans="2:10" s="3" customFormat="1" ht="14.25" customHeight="1">
      <c r="B190" s="2"/>
      <c r="C190" s="44"/>
      <c r="D190" s="63"/>
      <c r="E190" s="55" t="s">
        <v>160</v>
      </c>
      <c r="F190" s="102"/>
      <c r="G190" s="63"/>
      <c r="H190" s="57"/>
      <c r="I190" s="102" t="s">
        <v>162</v>
      </c>
      <c r="J190" s="102"/>
    </row>
    <row r="191" spans="2:10" s="3" customFormat="1" ht="19.5" customHeight="1">
      <c r="B191" s="2"/>
      <c r="C191" s="44"/>
      <c r="D191" s="63"/>
      <c r="E191" s="56"/>
      <c r="F191" s="63"/>
      <c r="G191" s="63"/>
      <c r="H191" s="57"/>
      <c r="I191" s="63"/>
      <c r="J191" s="63"/>
    </row>
    <row r="192" spans="2:10" s="3" customFormat="1" ht="10.5" customHeight="1">
      <c r="B192" s="2"/>
      <c r="C192" s="44"/>
      <c r="D192" s="63"/>
      <c r="E192" s="44"/>
      <c r="F192" s="63"/>
      <c r="G192" s="63"/>
      <c r="H192" s="57"/>
      <c r="I192" s="63"/>
      <c r="J192" s="63"/>
    </row>
    <row r="193" ht="15">
      <c r="E193" s="57"/>
    </row>
    <row r="194" ht="15">
      <c r="E194" s="57"/>
    </row>
    <row r="195" ht="15.75" customHeight="1">
      <c r="E195" s="57"/>
    </row>
    <row r="196" ht="18.75" customHeight="1">
      <c r="E196" s="58"/>
    </row>
    <row r="197" ht="15">
      <c r="E197" s="57"/>
    </row>
    <row r="198" spans="4:10" ht="15">
      <c r="D198" s="71"/>
      <c r="E198" s="58"/>
      <c r="F198" s="71"/>
      <c r="G198" s="71"/>
      <c r="I198" s="71"/>
      <c r="J198" s="71"/>
    </row>
    <row r="199" ht="9" customHeight="1"/>
    <row r="200" ht="15">
      <c r="E200" s="57"/>
    </row>
    <row r="201" ht="15">
      <c r="E201" s="57"/>
    </row>
    <row r="202" ht="15">
      <c r="E202" s="57"/>
    </row>
    <row r="203" ht="15">
      <c r="E203" s="57"/>
    </row>
    <row r="204" ht="15">
      <c r="E204" s="57"/>
    </row>
    <row r="205" ht="15">
      <c r="E205" s="59"/>
    </row>
    <row r="206" ht="15">
      <c r="E206" s="59"/>
    </row>
    <row r="207" ht="15">
      <c r="E207" s="60"/>
    </row>
    <row r="208" ht="9.75" customHeight="1">
      <c r="E208" s="58"/>
    </row>
    <row r="209" ht="7.5" customHeight="1">
      <c r="E209" s="57"/>
    </row>
    <row r="210" ht="15">
      <c r="E210" s="58"/>
    </row>
    <row r="211" ht="10.5" customHeight="1">
      <c r="E211" s="57"/>
    </row>
    <row r="212" ht="15">
      <c r="E212" s="57"/>
    </row>
    <row r="213" ht="15">
      <c r="E213" s="57"/>
    </row>
    <row r="214" ht="15">
      <c r="E214" s="57"/>
    </row>
    <row r="215" ht="15">
      <c r="E215" s="57"/>
    </row>
    <row r="216" ht="15">
      <c r="E216" s="57"/>
    </row>
    <row r="217" ht="15">
      <c r="E217" s="57"/>
    </row>
    <row r="218" ht="15">
      <c r="E218" s="57"/>
    </row>
    <row r="219" ht="15">
      <c r="E219" s="57"/>
    </row>
    <row r="220" ht="15">
      <c r="E220" s="57"/>
    </row>
    <row r="221" ht="15">
      <c r="E221" s="57"/>
    </row>
    <row r="222" ht="21.75" customHeight="1">
      <c r="E222" s="57"/>
    </row>
    <row r="223" ht="15">
      <c r="E223" s="57"/>
    </row>
    <row r="224" ht="15">
      <c r="E224" s="57"/>
    </row>
    <row r="225" spans="4:10" ht="27" customHeight="1">
      <c r="D225" s="71"/>
      <c r="E225" s="57"/>
      <c r="F225" s="71"/>
      <c r="G225" s="71"/>
      <c r="I225" s="71"/>
      <c r="J225" s="71"/>
    </row>
    <row r="226" ht="15">
      <c r="E226" s="57"/>
    </row>
    <row r="227" spans="4:10" ht="22.5" customHeight="1">
      <c r="D227" s="62"/>
      <c r="E227" s="58"/>
      <c r="F227" s="62"/>
      <c r="G227" s="62"/>
      <c r="I227" s="62"/>
      <c r="J227" s="62"/>
    </row>
    <row r="228" ht="15">
      <c r="E228" s="57"/>
    </row>
    <row r="229" ht="15">
      <c r="E229" s="57"/>
    </row>
    <row r="230" ht="20.25" customHeight="1">
      <c r="E230" s="57"/>
    </row>
    <row r="231" ht="15">
      <c r="E231" s="57"/>
    </row>
    <row r="232" ht="15">
      <c r="E232" s="57"/>
    </row>
    <row r="233" ht="15">
      <c r="E233" s="57"/>
    </row>
    <row r="234" ht="15">
      <c r="E234" s="57"/>
    </row>
    <row r="235" ht="15">
      <c r="E235" s="57"/>
    </row>
    <row r="236" ht="15">
      <c r="E236" s="57"/>
    </row>
    <row r="237" ht="15">
      <c r="E237" s="57"/>
    </row>
    <row r="238" ht="15">
      <c r="E238" s="57"/>
    </row>
    <row r="239" spans="4:10" ht="29.25" customHeight="1">
      <c r="D239" s="71"/>
      <c r="E239" s="57"/>
      <c r="F239" s="71"/>
      <c r="G239" s="71"/>
      <c r="I239" s="71"/>
      <c r="J239" s="71"/>
    </row>
    <row r="240" ht="15">
      <c r="E240" s="57"/>
    </row>
    <row r="241" ht="15">
      <c r="E241" s="57"/>
    </row>
  </sheetData>
  <mergeCells count="4">
    <mergeCell ref="A1:D1"/>
    <mergeCell ref="A4:D4"/>
    <mergeCell ref="A2:D2"/>
    <mergeCell ref="A3:D3"/>
  </mergeCells>
  <printOptions/>
  <pageMargins left="0.3937007874015748" right="0.07874015748031496" top="0.6299212598425197" bottom="0.7086614173228347" header="0.3937007874015748" footer="0.3937007874015748"/>
  <pageSetup horizontalDpi="300" verticalDpi="300" orientation="portrait" paperSize="9" scale="80" r:id="rId1"/>
  <headerFooter alignWithMargins="0">
    <oddFooter>&amp;C&amp;"Arial CE,Uobičajeno"&amp;11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Zupanija Sibensko Kninska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 ESTER,dipl.ing.arh.</dc:creator>
  <cp:keywords/>
  <dc:description/>
  <cp:lastModifiedBy>Suzana</cp:lastModifiedBy>
  <cp:lastPrinted>2013-02-09T11:01:32Z</cp:lastPrinted>
  <dcterms:created xsi:type="dcterms:W3CDTF">2001-07-18T06:33:40Z</dcterms:created>
  <dcterms:modified xsi:type="dcterms:W3CDTF">2013-02-09T11:32:20Z</dcterms:modified>
  <cp:category/>
  <cp:version/>
  <cp:contentType/>
  <cp:contentStatus/>
</cp:coreProperties>
</file>